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<sst xmlns="http://schemas.openxmlformats.org/spreadsheetml/2006/main" count="429" uniqueCount="154">
  <si>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</si>
  <si>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</si>
  <si>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</si>
  <si>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</si>
  <si>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</si>
  <si>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</si>
  <si>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</si>
  <si>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</si>
  <si>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</si>
  <si>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</si>
  <si>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</si>
  <si>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Imp.Fatt X Ritardo gg</t>
  </si>
  <si>
    <t>2017</t>
  </si>
  <si>
    <t>2016/PA0014709</t>
  </si>
  <si>
    <t>S</t>
  </si>
  <si>
    <t>83615/2016</t>
  </si>
  <si>
    <t>2407</t>
  </si>
  <si>
    <t>7816015566</t>
  </si>
  <si>
    <t>10</t>
  </si>
  <si>
    <t>N</t>
  </si>
  <si>
    <t>00099/17</t>
  </si>
  <si>
    <t>362</t>
  </si>
  <si>
    <t>23-2017-V5</t>
  </si>
  <si>
    <t>36/PA2017</t>
  </si>
  <si>
    <t>8717020531</t>
  </si>
  <si>
    <t>000000000370</t>
  </si>
  <si>
    <t>E00020</t>
  </si>
  <si>
    <t>4583/2017</t>
  </si>
  <si>
    <t>4584/2017</t>
  </si>
  <si>
    <t>4585/2017</t>
  </si>
  <si>
    <t>4586/2017</t>
  </si>
  <si>
    <t>21</t>
  </si>
  <si>
    <t>FATTPA 1_17</t>
  </si>
  <si>
    <t>44/PA2017</t>
  </si>
  <si>
    <t>8717050430</t>
  </si>
  <si>
    <t>7817000505</t>
  </si>
  <si>
    <t>800253</t>
  </si>
  <si>
    <t>800286</t>
  </si>
  <si>
    <t>1234/EL</t>
  </si>
  <si>
    <t>945</t>
  </si>
  <si>
    <t>108/PA</t>
  </si>
  <si>
    <t>7817001611</t>
  </si>
  <si>
    <t>7817002656</t>
  </si>
  <si>
    <t>4/A</t>
  </si>
  <si>
    <t>13547/2017</t>
  </si>
  <si>
    <t>47</t>
  </si>
  <si>
    <t>800478</t>
  </si>
  <si>
    <t>01/2017</t>
  </si>
  <si>
    <t>64</t>
  </si>
  <si>
    <t>2/PA</t>
  </si>
  <si>
    <t>146/PA2017</t>
  </si>
  <si>
    <t>489</t>
  </si>
  <si>
    <t>159/PA</t>
  </si>
  <si>
    <t>7817004382</t>
  </si>
  <si>
    <t>E00074</t>
  </si>
  <si>
    <t>22508/2017</t>
  </si>
  <si>
    <t>22509/2017</t>
  </si>
  <si>
    <t>22507/2017</t>
  </si>
  <si>
    <t>22510/2017</t>
  </si>
  <si>
    <t>2079</t>
  </si>
  <si>
    <t>12 /PA</t>
  </si>
  <si>
    <t>14 /PA</t>
  </si>
  <si>
    <t>PA311/2017</t>
  </si>
  <si>
    <t>8717114449</t>
  </si>
  <si>
    <t>50E</t>
  </si>
  <si>
    <t>000001-2017-PISONI</t>
  </si>
  <si>
    <t>673</t>
  </si>
  <si>
    <t>065/2017</t>
  </si>
  <si>
    <t>7817005423</t>
  </si>
  <si>
    <t>17G0117</t>
  </si>
  <si>
    <t>60E</t>
  </si>
  <si>
    <t>2711</t>
  </si>
  <si>
    <t>14/PA/2017</t>
  </si>
  <si>
    <t>31826/2017</t>
  </si>
  <si>
    <t>15 /PA</t>
  </si>
  <si>
    <t>240/PA</t>
  </si>
  <si>
    <t>54/2017</t>
  </si>
  <si>
    <t>134-2017-V5</t>
  </si>
  <si>
    <t>2/143</t>
  </si>
  <si>
    <t>2/144</t>
  </si>
  <si>
    <t>2/151</t>
  </si>
  <si>
    <t>04/2017 PA</t>
  </si>
  <si>
    <t>1/PA</t>
  </si>
  <si>
    <t>E00100</t>
  </si>
  <si>
    <t>FATTPA 20_17</t>
  </si>
  <si>
    <t>4/PA</t>
  </si>
  <si>
    <t>E00111</t>
  </si>
  <si>
    <t>184/2017</t>
  </si>
  <si>
    <t>41069/2017</t>
  </si>
  <si>
    <t>41068/2017</t>
  </si>
  <si>
    <t>41070/2017</t>
  </si>
  <si>
    <t>41071/2017</t>
  </si>
  <si>
    <t>27/PA</t>
  </si>
  <si>
    <t>FATTPA 2_17</t>
  </si>
  <si>
    <t>28 /PA</t>
  </si>
  <si>
    <t>26 /PA</t>
  </si>
  <si>
    <t>8717173708</t>
  </si>
  <si>
    <t>1</t>
  </si>
  <si>
    <t>7817007615</t>
  </si>
  <si>
    <t>FATTPA 7_17</t>
  </si>
  <si>
    <t>801340</t>
  </si>
  <si>
    <t>50693/2017</t>
  </si>
  <si>
    <t>1052 PA</t>
  </si>
  <si>
    <t>7817009444</t>
  </si>
  <si>
    <t>50034</t>
  </si>
  <si>
    <t>EL/531</t>
  </si>
  <si>
    <t>8717211172</t>
  </si>
  <si>
    <t>222-2017-V5</t>
  </si>
  <si>
    <t>60226/2017</t>
  </si>
  <si>
    <t>60227/2017</t>
  </si>
  <si>
    <t>60228/2017</t>
  </si>
  <si>
    <t>60229/2017</t>
  </si>
  <si>
    <t>144</t>
  </si>
  <si>
    <t>7817010941</t>
  </si>
  <si>
    <t>V300229/17</t>
  </si>
  <si>
    <t>69950/2017</t>
  </si>
  <si>
    <t>E00173</t>
  </si>
  <si>
    <t>348/PA2017</t>
  </si>
  <si>
    <t>79698/2017</t>
  </si>
  <si>
    <t>79699/2017</t>
  </si>
  <si>
    <t>79700/2017</t>
  </si>
  <si>
    <t>79701/2017</t>
  </si>
  <si>
    <t>8717286118</t>
  </si>
  <si>
    <t>7817013282</t>
  </si>
  <si>
    <t>2085 PA</t>
  </si>
  <si>
    <t>380000117</t>
  </si>
  <si>
    <t>16</t>
  </si>
  <si>
    <t>9/PA</t>
  </si>
  <si>
    <t>8717324793</t>
  </si>
  <si>
    <t>90011/2017</t>
  </si>
  <si>
    <t>618/PA</t>
  </si>
  <si>
    <t>423/PA2017</t>
  </si>
  <si>
    <t>7817015456</t>
  </si>
  <si>
    <t>453/PA2017</t>
  </si>
  <si>
    <t>802314</t>
  </si>
  <si>
    <t>802386</t>
  </si>
  <si>
    <t>802385</t>
  </si>
  <si>
    <t>802390</t>
  </si>
  <si>
    <t>7817017252</t>
  </si>
  <si>
    <t>694/PA</t>
  </si>
  <si>
    <t>100223/2017</t>
  </si>
  <si>
    <t>100224/2017</t>
  </si>
  <si>
    <t>100225/2017</t>
  </si>
  <si>
    <t>100226/2017</t>
  </si>
  <si>
    <t>11/PA</t>
  </si>
  <si>
    <t>43 /PA</t>
  </si>
  <si>
    <t>2094</t>
  </si>
  <si>
    <t>3/PA</t>
  </si>
  <si>
    <t xml:space="preserve">Totali </t>
  </si>
  <si>
    <t>Totale colonna L</t>
  </si>
  <si>
    <t>Indice pagamenti=</t>
  </si>
  <si>
    <t xml:space="preserve">----------------------------------  = </t>
  </si>
  <si>
    <t>Totale colonna K</t>
  </si>
  <si>
    <t>IC Polo Est - Lumezzane
Rilevazione della tempestività dei pagamenti delle transazioni commerciali ex art. 41, c. I, DL 66/2014
Periodo Anno 2017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</si>
</sst>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.00"/>
  </numFmts>
  <fonts count="2">
    <font>
      <sz val="10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Font="1" applyBorder="1" applyAlignment="1">
      <alignment horizontal="center" vertical="center" wrapText="1"/>
    </xf>
    <xf numFmtId="172" fontId="0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72" fontId="1" fillId="0" borderId="1" xfId="0" applyFont="1" applyBorder="1" applyAlignment="1">
      <alignment horizontal="right" vertical="center" wrapText="1"/>
    </xf>
    <xf numFmtId="172" fontId="1" fillId="0" borderId="1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2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7"/>
  <sheetViews>
    <sheetView showGridLines="0" tabSelected="1" workbookViewId="0" topLeftCell="B1">
      <selection activeCell="N7" sqref="N7"/>
    </sheetView>
  </sheetViews>
  <sheetFormatPr defaultColWidth="9.140625" defaultRowHeight="12.75"/>
  <cols>
    <col min="1" max="1" width="17.57421875" style="0" hidden="1" customWidth="1"/>
    <col min="2" max="2" width="16.00390625" style="0" customWidth="1"/>
    <col min="3" max="3" width="10.140625" style="0" bestFit="1" customWidth="1"/>
    <col min="4" max="6" width="9.7109375" style="0" hidden="1" customWidth="1"/>
    <col min="7" max="7" width="10.8515625" style="0" bestFit="1" customWidth="1"/>
    <col min="8" max="8" width="12.28125" style="0" bestFit="1" customWidth="1"/>
    <col min="9" max="9" width="8.421875" style="0" customWidth="1"/>
    <col min="10" max="10" width="15.57421875" style="0" hidden="1" customWidth="1"/>
    <col min="11" max="11" width="13.28125" style="0" customWidth="1"/>
    <col min="12" max="12" width="18.57421875" style="0" customWidth="1"/>
  </cols>
  <sheetData>
    <row r="1" spans="1:12" ht="50.25" customHeight="1">
      <c r="A1" s="12" t="s">
        <v>153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</row>
    <row r="2" spans="1:12" ht="66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ht="12.75">
      <c r="A3" s="2" t="s">
        <v>12</v>
      </c>
      <c r="B3" s="3" t="s">
        <v>13</v>
      </c>
      <c r="C3" s="4">
        <v>42731</v>
      </c>
      <c r="D3" s="5">
        <v>47.57</v>
      </c>
      <c r="E3" s="5">
        <v>10.47</v>
      </c>
      <c r="F3" s="5">
        <v>0</v>
      </c>
      <c r="G3" s="4">
        <v>42766</v>
      </c>
      <c r="H3" s="4">
        <v>42759</v>
      </c>
      <c r="I3" s="3">
        <v>-7</v>
      </c>
      <c r="J3" s="3" t="s">
        <v>14</v>
      </c>
      <c r="K3" s="5">
        <f aca="true" t="shared" si="0" ref="K3:K34">IF(J3="N",SUM(D3,E3,F3),SUM(D3,F3))</f>
        <v>47.57</v>
      </c>
      <c r="L3" s="5">
        <f aca="true" t="shared" si="1" ref="L3:L34">PRODUCT(I3,K3)</f>
        <v>-332.99</v>
      </c>
    </row>
    <row r="4" spans="1:12" ht="12.75">
      <c r="A4" s="2" t="s">
        <v>12</v>
      </c>
      <c r="B4" s="3" t="s">
        <v>15</v>
      </c>
      <c r="C4" s="4">
        <v>42724</v>
      </c>
      <c r="D4" s="5">
        <v>70.4</v>
      </c>
      <c r="E4" s="5">
        <v>15.49</v>
      </c>
      <c r="F4" s="5">
        <v>0</v>
      </c>
      <c r="G4" s="4">
        <v>42766</v>
      </c>
      <c r="H4" s="4">
        <v>42759</v>
      </c>
      <c r="I4" s="3">
        <v>-7</v>
      </c>
      <c r="J4" s="3" t="s">
        <v>14</v>
      </c>
      <c r="K4" s="5">
        <f t="shared" si="0"/>
        <v>70.4</v>
      </c>
      <c r="L4" s="5">
        <f t="shared" si="1"/>
        <v>-492.80000000000007</v>
      </c>
    </row>
    <row r="5" spans="1:12" ht="12.75">
      <c r="A5" s="2" t="s">
        <v>12</v>
      </c>
      <c r="B5" s="3" t="s">
        <v>16</v>
      </c>
      <c r="C5" s="4">
        <v>42748</v>
      </c>
      <c r="D5" s="5">
        <v>1480</v>
      </c>
      <c r="E5" s="5">
        <v>325.6</v>
      </c>
      <c r="F5" s="5">
        <v>0</v>
      </c>
      <c r="G5" s="4">
        <v>42825</v>
      </c>
      <c r="H5" s="4">
        <v>42759</v>
      </c>
      <c r="I5" s="3">
        <v>-66</v>
      </c>
      <c r="J5" s="3" t="s">
        <v>14</v>
      </c>
      <c r="K5" s="5">
        <f t="shared" si="0"/>
        <v>1480</v>
      </c>
      <c r="L5" s="5">
        <f t="shared" si="1"/>
        <v>-97680</v>
      </c>
    </row>
    <row r="6" spans="1:12" ht="12.75">
      <c r="A6" s="2" t="s">
        <v>12</v>
      </c>
      <c r="B6" s="3" t="s">
        <v>17</v>
      </c>
      <c r="C6" s="4">
        <v>42734</v>
      </c>
      <c r="D6" s="5">
        <v>8037.36</v>
      </c>
      <c r="E6" s="5">
        <v>1768.22</v>
      </c>
      <c r="F6" s="5">
        <v>0</v>
      </c>
      <c r="G6" s="4">
        <v>42764</v>
      </c>
      <c r="H6" s="4">
        <v>42759</v>
      </c>
      <c r="I6" s="3">
        <v>-5</v>
      </c>
      <c r="J6" s="3" t="s">
        <v>14</v>
      </c>
      <c r="K6" s="5">
        <f t="shared" si="0"/>
        <v>8037.36</v>
      </c>
      <c r="L6" s="5">
        <f t="shared" si="1"/>
        <v>-40186.799999999996</v>
      </c>
    </row>
    <row r="7" spans="1:12" ht="12.75">
      <c r="A7" s="2" t="s">
        <v>12</v>
      </c>
      <c r="B7" s="3" t="s">
        <v>18</v>
      </c>
      <c r="C7" s="4">
        <v>42748</v>
      </c>
      <c r="D7" s="5">
        <v>110</v>
      </c>
      <c r="E7" s="5">
        <v>0</v>
      </c>
      <c r="F7" s="5">
        <v>0</v>
      </c>
      <c r="G7" s="4">
        <v>42808</v>
      </c>
      <c r="H7" s="4">
        <v>42759</v>
      </c>
      <c r="I7" s="3">
        <v>-49</v>
      </c>
      <c r="J7" s="3" t="s">
        <v>19</v>
      </c>
      <c r="K7" s="5">
        <f t="shared" si="0"/>
        <v>110</v>
      </c>
      <c r="L7" s="5">
        <f t="shared" si="1"/>
        <v>-5390</v>
      </c>
    </row>
    <row r="8" spans="1:12" ht="12.75">
      <c r="A8" s="2" t="s">
        <v>12</v>
      </c>
      <c r="B8" s="3" t="s">
        <v>20</v>
      </c>
      <c r="C8" s="4">
        <v>42753</v>
      </c>
      <c r="D8" s="5">
        <v>80</v>
      </c>
      <c r="E8" s="5">
        <v>0</v>
      </c>
      <c r="F8" s="5">
        <v>0</v>
      </c>
      <c r="G8" s="4">
        <v>42789</v>
      </c>
      <c r="H8" s="4">
        <v>42759</v>
      </c>
      <c r="I8" s="3">
        <v>-30</v>
      </c>
      <c r="J8" s="3" t="s">
        <v>19</v>
      </c>
      <c r="K8" s="5">
        <f t="shared" si="0"/>
        <v>80</v>
      </c>
      <c r="L8" s="5">
        <f t="shared" si="1"/>
        <v>-2400</v>
      </c>
    </row>
    <row r="9" spans="1:12" ht="12.75">
      <c r="A9" s="2" t="s">
        <v>12</v>
      </c>
      <c r="B9" s="3" t="s">
        <v>21</v>
      </c>
      <c r="C9" s="4">
        <v>42762</v>
      </c>
      <c r="D9" s="5">
        <v>412.9</v>
      </c>
      <c r="E9" s="5">
        <v>90.84</v>
      </c>
      <c r="F9" s="5">
        <v>0</v>
      </c>
      <c r="G9" s="4">
        <v>42792</v>
      </c>
      <c r="H9" s="4">
        <v>42773</v>
      </c>
      <c r="I9" s="3">
        <v>-19</v>
      </c>
      <c r="J9" s="3" t="s">
        <v>14</v>
      </c>
      <c r="K9" s="5">
        <f t="shared" si="0"/>
        <v>412.9</v>
      </c>
      <c r="L9" s="5">
        <f t="shared" si="1"/>
        <v>-7845.099999999999</v>
      </c>
    </row>
    <row r="10" spans="1:12" ht="12.75">
      <c r="A10" s="2" t="s">
        <v>12</v>
      </c>
      <c r="B10" s="3" t="s">
        <v>22</v>
      </c>
      <c r="C10" s="4">
        <v>42765</v>
      </c>
      <c r="D10" s="5">
        <v>331.32</v>
      </c>
      <c r="E10" s="5">
        <v>72.89</v>
      </c>
      <c r="F10" s="5">
        <v>0</v>
      </c>
      <c r="G10" s="4">
        <v>42803</v>
      </c>
      <c r="H10" s="4">
        <v>42773</v>
      </c>
      <c r="I10" s="3">
        <v>-30</v>
      </c>
      <c r="J10" s="3" t="s">
        <v>14</v>
      </c>
      <c r="K10" s="5">
        <f t="shared" si="0"/>
        <v>331.32</v>
      </c>
      <c r="L10" s="5">
        <f t="shared" si="1"/>
        <v>-9939.6</v>
      </c>
    </row>
    <row r="11" spans="1:12" ht="12.75">
      <c r="A11" s="2" t="s">
        <v>12</v>
      </c>
      <c r="B11" s="3" t="s">
        <v>23</v>
      </c>
      <c r="C11" s="4">
        <v>42769</v>
      </c>
      <c r="D11" s="5">
        <v>90</v>
      </c>
      <c r="E11" s="5">
        <v>19.8</v>
      </c>
      <c r="F11" s="5">
        <v>0</v>
      </c>
      <c r="G11" s="4">
        <v>42825</v>
      </c>
      <c r="H11" s="4">
        <v>42773</v>
      </c>
      <c r="I11" s="3">
        <v>-52</v>
      </c>
      <c r="J11" s="3" t="s">
        <v>14</v>
      </c>
      <c r="K11" s="5">
        <f t="shared" si="0"/>
        <v>90</v>
      </c>
      <c r="L11" s="5">
        <f t="shared" si="1"/>
        <v>-4680</v>
      </c>
    </row>
    <row r="12" spans="1:12" ht="12.75">
      <c r="A12" s="2" t="s">
        <v>12</v>
      </c>
      <c r="B12" s="3" t="s">
        <v>24</v>
      </c>
      <c r="C12" s="4">
        <v>42760</v>
      </c>
      <c r="D12" s="5">
        <v>300.22</v>
      </c>
      <c r="E12" s="5">
        <v>0</v>
      </c>
      <c r="F12" s="5">
        <v>0</v>
      </c>
      <c r="G12" s="4">
        <v>42790</v>
      </c>
      <c r="H12" s="4">
        <v>42773</v>
      </c>
      <c r="I12" s="3">
        <v>-17</v>
      </c>
      <c r="J12" s="3" t="s">
        <v>19</v>
      </c>
      <c r="K12" s="5">
        <f t="shared" si="0"/>
        <v>300.22</v>
      </c>
      <c r="L12" s="5">
        <f t="shared" si="1"/>
        <v>-5103.740000000001</v>
      </c>
    </row>
    <row r="13" spans="1:12" ht="12.75">
      <c r="A13" s="2" t="s">
        <v>12</v>
      </c>
      <c r="B13" s="3" t="s">
        <v>25</v>
      </c>
      <c r="C13" s="4">
        <v>42761</v>
      </c>
      <c r="D13" s="5">
        <v>21</v>
      </c>
      <c r="E13" s="5">
        <v>0</v>
      </c>
      <c r="F13" s="5">
        <v>0</v>
      </c>
      <c r="G13" s="4">
        <v>42791</v>
      </c>
      <c r="H13" s="4">
        <v>42773</v>
      </c>
      <c r="I13" s="3">
        <v>-18</v>
      </c>
      <c r="J13" s="3" t="s">
        <v>19</v>
      </c>
      <c r="K13" s="5">
        <f t="shared" si="0"/>
        <v>21</v>
      </c>
      <c r="L13" s="5">
        <f t="shared" si="1"/>
        <v>-378</v>
      </c>
    </row>
    <row r="14" spans="1:12" ht="12.75">
      <c r="A14" s="2" t="s">
        <v>12</v>
      </c>
      <c r="B14" s="3" t="s">
        <v>26</v>
      </c>
      <c r="C14" s="4">
        <v>42768</v>
      </c>
      <c r="D14" s="5">
        <v>300</v>
      </c>
      <c r="E14" s="5">
        <v>66</v>
      </c>
      <c r="F14" s="5">
        <v>0</v>
      </c>
      <c r="G14" s="4">
        <v>42825</v>
      </c>
      <c r="H14" s="4">
        <v>42773</v>
      </c>
      <c r="I14" s="3">
        <v>-52</v>
      </c>
      <c r="J14" s="3" t="s">
        <v>14</v>
      </c>
      <c r="K14" s="5">
        <f t="shared" si="0"/>
        <v>300</v>
      </c>
      <c r="L14" s="5">
        <f t="shared" si="1"/>
        <v>-15600</v>
      </c>
    </row>
    <row r="15" spans="1:12" ht="12.75">
      <c r="A15" s="2" t="s">
        <v>12</v>
      </c>
      <c r="B15" s="3" t="s">
        <v>27</v>
      </c>
      <c r="C15" s="4">
        <v>42766</v>
      </c>
      <c r="D15" s="5">
        <v>70.4</v>
      </c>
      <c r="E15" s="5">
        <v>15.49</v>
      </c>
      <c r="F15" s="5">
        <v>0</v>
      </c>
      <c r="G15" s="4">
        <v>42794</v>
      </c>
      <c r="H15" s="4">
        <v>42774</v>
      </c>
      <c r="I15" s="3">
        <v>-20</v>
      </c>
      <c r="J15" s="3" t="s">
        <v>14</v>
      </c>
      <c r="K15" s="5">
        <f t="shared" si="0"/>
        <v>70.4</v>
      </c>
      <c r="L15" s="5">
        <f t="shared" si="1"/>
        <v>-1408</v>
      </c>
    </row>
    <row r="16" spans="1:12" ht="12.75">
      <c r="A16" s="2" t="s">
        <v>12</v>
      </c>
      <c r="B16" s="3" t="s">
        <v>28</v>
      </c>
      <c r="C16" s="4">
        <v>42766</v>
      </c>
      <c r="D16" s="5">
        <v>70.4</v>
      </c>
      <c r="E16" s="5">
        <v>15.49</v>
      </c>
      <c r="F16" s="5">
        <v>0</v>
      </c>
      <c r="G16" s="4">
        <v>42794</v>
      </c>
      <c r="H16" s="4">
        <v>42774</v>
      </c>
      <c r="I16" s="3">
        <v>-20</v>
      </c>
      <c r="J16" s="3" t="s">
        <v>14</v>
      </c>
      <c r="K16" s="5">
        <f t="shared" si="0"/>
        <v>70.4</v>
      </c>
      <c r="L16" s="5">
        <f t="shared" si="1"/>
        <v>-1408</v>
      </c>
    </row>
    <row r="17" spans="1:12" ht="12.75">
      <c r="A17" s="2" t="s">
        <v>12</v>
      </c>
      <c r="B17" s="3" t="s">
        <v>29</v>
      </c>
      <c r="C17" s="4">
        <v>42766</v>
      </c>
      <c r="D17" s="5">
        <v>70.4</v>
      </c>
      <c r="E17" s="5">
        <v>15.49</v>
      </c>
      <c r="F17" s="5">
        <v>0</v>
      </c>
      <c r="G17" s="4">
        <v>42794</v>
      </c>
      <c r="H17" s="4">
        <v>42774</v>
      </c>
      <c r="I17" s="3">
        <v>-20</v>
      </c>
      <c r="J17" s="3" t="s">
        <v>14</v>
      </c>
      <c r="K17" s="5">
        <f t="shared" si="0"/>
        <v>70.4</v>
      </c>
      <c r="L17" s="5">
        <f t="shared" si="1"/>
        <v>-1408</v>
      </c>
    </row>
    <row r="18" spans="1:12" ht="12.75">
      <c r="A18" s="2" t="s">
        <v>12</v>
      </c>
      <c r="B18" s="3" t="s">
        <v>30</v>
      </c>
      <c r="C18" s="4">
        <v>42766</v>
      </c>
      <c r="D18" s="5">
        <v>70.4</v>
      </c>
      <c r="E18" s="5">
        <v>15.49</v>
      </c>
      <c r="F18" s="5">
        <v>0</v>
      </c>
      <c r="G18" s="4">
        <v>42794</v>
      </c>
      <c r="H18" s="4">
        <v>42774</v>
      </c>
      <c r="I18" s="3">
        <v>-20</v>
      </c>
      <c r="J18" s="3" t="s">
        <v>14</v>
      </c>
      <c r="K18" s="5">
        <f t="shared" si="0"/>
        <v>70.4</v>
      </c>
      <c r="L18" s="5">
        <f t="shared" si="1"/>
        <v>-1408</v>
      </c>
    </row>
    <row r="19" spans="1:12" ht="12.75">
      <c r="A19" s="2" t="s">
        <v>12</v>
      </c>
      <c r="B19" s="3" t="s">
        <v>31</v>
      </c>
      <c r="C19" s="4">
        <v>42767</v>
      </c>
      <c r="D19" s="5">
        <v>650</v>
      </c>
      <c r="E19" s="5">
        <v>143</v>
      </c>
      <c r="F19" s="5">
        <v>0</v>
      </c>
      <c r="G19" s="4">
        <v>42804</v>
      </c>
      <c r="H19" s="4">
        <v>42774</v>
      </c>
      <c r="I19" s="3">
        <v>-30</v>
      </c>
      <c r="J19" s="3" t="s">
        <v>14</v>
      </c>
      <c r="K19" s="5">
        <f t="shared" si="0"/>
        <v>650</v>
      </c>
      <c r="L19" s="5">
        <f t="shared" si="1"/>
        <v>-19500</v>
      </c>
    </row>
    <row r="20" spans="1:12" ht="12.75">
      <c r="A20" s="2" t="s">
        <v>12</v>
      </c>
      <c r="B20" s="3" t="s">
        <v>32</v>
      </c>
      <c r="C20" s="4">
        <v>42779</v>
      </c>
      <c r="D20" s="5">
        <v>720</v>
      </c>
      <c r="E20" s="5">
        <v>105.6</v>
      </c>
      <c r="F20" s="5">
        <v>0</v>
      </c>
      <c r="G20" s="4">
        <v>42779</v>
      </c>
      <c r="H20" s="4">
        <v>42786</v>
      </c>
      <c r="I20" s="3">
        <v>7</v>
      </c>
      <c r="J20" s="3" t="s">
        <v>14</v>
      </c>
      <c r="K20" s="5">
        <f t="shared" si="0"/>
        <v>720</v>
      </c>
      <c r="L20" s="5">
        <f t="shared" si="1"/>
        <v>5040</v>
      </c>
    </row>
    <row r="21" spans="1:12" ht="12.75">
      <c r="A21" s="2" t="s">
        <v>12</v>
      </c>
      <c r="B21" s="3" t="s">
        <v>33</v>
      </c>
      <c r="C21" s="4">
        <v>42774</v>
      </c>
      <c r="D21" s="5">
        <v>371</v>
      </c>
      <c r="E21" s="5">
        <v>81.62</v>
      </c>
      <c r="F21" s="5">
        <v>0</v>
      </c>
      <c r="G21" s="4">
        <v>42802</v>
      </c>
      <c r="H21" s="4">
        <v>42786</v>
      </c>
      <c r="I21" s="3">
        <v>-16</v>
      </c>
      <c r="J21" s="3" t="s">
        <v>14</v>
      </c>
      <c r="K21" s="5">
        <f t="shared" si="0"/>
        <v>371</v>
      </c>
      <c r="L21" s="5">
        <f t="shared" si="1"/>
        <v>-5936</v>
      </c>
    </row>
    <row r="22" spans="1:12" ht="12.75">
      <c r="A22" s="2" t="s">
        <v>12</v>
      </c>
      <c r="B22" s="3" t="s">
        <v>34</v>
      </c>
      <c r="C22" s="4">
        <v>42782</v>
      </c>
      <c r="D22" s="5">
        <v>207.7</v>
      </c>
      <c r="E22" s="5">
        <v>0</v>
      </c>
      <c r="F22" s="5">
        <v>0</v>
      </c>
      <c r="G22" s="4">
        <v>42812</v>
      </c>
      <c r="H22" s="4">
        <v>42786</v>
      </c>
      <c r="I22" s="3">
        <v>-26</v>
      </c>
      <c r="J22" s="3" t="s">
        <v>19</v>
      </c>
      <c r="K22" s="5">
        <f t="shared" si="0"/>
        <v>207.7</v>
      </c>
      <c r="L22" s="5">
        <f t="shared" si="1"/>
        <v>-5400.2</v>
      </c>
    </row>
    <row r="23" spans="1:12" ht="12.75">
      <c r="A23" s="2" t="s">
        <v>12</v>
      </c>
      <c r="B23" s="3" t="s">
        <v>35</v>
      </c>
      <c r="C23" s="4">
        <v>42766</v>
      </c>
      <c r="D23" s="5">
        <v>8037.36</v>
      </c>
      <c r="E23" s="5">
        <v>1768.22</v>
      </c>
      <c r="F23" s="5">
        <v>0</v>
      </c>
      <c r="G23" s="4">
        <v>42796</v>
      </c>
      <c r="H23" s="4">
        <v>42786</v>
      </c>
      <c r="I23" s="3">
        <v>-10</v>
      </c>
      <c r="J23" s="3" t="s">
        <v>14</v>
      </c>
      <c r="K23" s="5">
        <f t="shared" si="0"/>
        <v>8037.36</v>
      </c>
      <c r="L23" s="5">
        <f t="shared" si="1"/>
        <v>-80373.59999999999</v>
      </c>
    </row>
    <row r="24" spans="1:12" ht="12.75">
      <c r="A24" s="2" t="s">
        <v>12</v>
      </c>
      <c r="B24" s="3" t="s">
        <v>36</v>
      </c>
      <c r="C24" s="4">
        <v>42783</v>
      </c>
      <c r="D24" s="5">
        <v>1186.4</v>
      </c>
      <c r="E24" s="5">
        <v>261.01</v>
      </c>
      <c r="F24" s="5">
        <v>0</v>
      </c>
      <c r="G24" s="4">
        <v>42855</v>
      </c>
      <c r="H24" s="4">
        <v>42786</v>
      </c>
      <c r="I24" s="3">
        <v>-69</v>
      </c>
      <c r="J24" s="3" t="s">
        <v>14</v>
      </c>
      <c r="K24" s="5">
        <f t="shared" si="0"/>
        <v>1186.4</v>
      </c>
      <c r="L24" s="5">
        <f t="shared" si="1"/>
        <v>-81861.6</v>
      </c>
    </row>
    <row r="25" spans="1:12" ht="12.75">
      <c r="A25" s="2" t="s">
        <v>12</v>
      </c>
      <c r="B25" s="3" t="s">
        <v>37</v>
      </c>
      <c r="C25" s="4">
        <v>42783</v>
      </c>
      <c r="D25" s="5">
        <v>519.38</v>
      </c>
      <c r="E25" s="5">
        <v>114.26</v>
      </c>
      <c r="F25" s="5">
        <v>0</v>
      </c>
      <c r="G25" s="4">
        <v>42855</v>
      </c>
      <c r="H25" s="4">
        <v>42786</v>
      </c>
      <c r="I25" s="3">
        <v>-69</v>
      </c>
      <c r="J25" s="3" t="s">
        <v>14</v>
      </c>
      <c r="K25" s="5">
        <f t="shared" si="0"/>
        <v>519.38</v>
      </c>
      <c r="L25" s="5">
        <f t="shared" si="1"/>
        <v>-35837.22</v>
      </c>
    </row>
    <row r="26" spans="1:12" ht="12.75">
      <c r="A26" s="2" t="s">
        <v>12</v>
      </c>
      <c r="B26" s="3" t="s">
        <v>38</v>
      </c>
      <c r="C26" s="4">
        <v>42772</v>
      </c>
      <c r="D26" s="5">
        <v>280</v>
      </c>
      <c r="E26" s="5">
        <v>0</v>
      </c>
      <c r="F26" s="5">
        <v>0</v>
      </c>
      <c r="G26" s="4">
        <v>42816</v>
      </c>
      <c r="H26" s="4">
        <v>42787</v>
      </c>
      <c r="I26" s="3">
        <v>-29</v>
      </c>
      <c r="J26" s="3" t="s">
        <v>19</v>
      </c>
      <c r="K26" s="5">
        <f t="shared" si="0"/>
        <v>280</v>
      </c>
      <c r="L26" s="5">
        <f t="shared" si="1"/>
        <v>-8120</v>
      </c>
    </row>
    <row r="27" spans="1:12" ht="12.75">
      <c r="A27" s="2" t="s">
        <v>12</v>
      </c>
      <c r="B27" s="3" t="s">
        <v>39</v>
      </c>
      <c r="C27" s="4">
        <v>42787</v>
      </c>
      <c r="D27" s="5">
        <v>412.88</v>
      </c>
      <c r="E27" s="5">
        <v>90.83</v>
      </c>
      <c r="F27" s="5">
        <v>0</v>
      </c>
      <c r="G27" s="4">
        <v>42817</v>
      </c>
      <c r="H27" s="4">
        <v>42801</v>
      </c>
      <c r="I27" s="3">
        <v>-16</v>
      </c>
      <c r="J27" s="3" t="s">
        <v>14</v>
      </c>
      <c r="K27" s="5">
        <f t="shared" si="0"/>
        <v>412.88</v>
      </c>
      <c r="L27" s="5">
        <f t="shared" si="1"/>
        <v>-6606.08</v>
      </c>
    </row>
    <row r="28" spans="1:12" ht="12.75">
      <c r="A28" s="2" t="s">
        <v>12</v>
      </c>
      <c r="B28" s="3" t="s">
        <v>40</v>
      </c>
      <c r="C28" s="4">
        <v>42790</v>
      </c>
      <c r="D28" s="5">
        <v>1352.48</v>
      </c>
      <c r="E28" s="5">
        <v>297.55</v>
      </c>
      <c r="F28" s="5">
        <v>0</v>
      </c>
      <c r="G28" s="4">
        <v>42818</v>
      </c>
      <c r="H28" s="4">
        <v>42801</v>
      </c>
      <c r="I28" s="3">
        <v>-17</v>
      </c>
      <c r="J28" s="3" t="s">
        <v>14</v>
      </c>
      <c r="K28" s="5">
        <f t="shared" si="0"/>
        <v>1352.48</v>
      </c>
      <c r="L28" s="5">
        <f t="shared" si="1"/>
        <v>-22992.16</v>
      </c>
    </row>
    <row r="29" spans="1:12" ht="12.75">
      <c r="A29" s="2" t="s">
        <v>12</v>
      </c>
      <c r="B29" s="3" t="s">
        <v>41</v>
      </c>
      <c r="C29" s="4">
        <v>42794</v>
      </c>
      <c r="D29" s="5">
        <v>403.9</v>
      </c>
      <c r="E29" s="5">
        <v>88.86</v>
      </c>
      <c r="F29" s="5">
        <v>0</v>
      </c>
      <c r="G29" s="4">
        <v>42824</v>
      </c>
      <c r="H29" s="4">
        <v>42801</v>
      </c>
      <c r="I29" s="3">
        <v>-23</v>
      </c>
      <c r="J29" s="3" t="s">
        <v>14</v>
      </c>
      <c r="K29" s="5">
        <f t="shared" si="0"/>
        <v>403.9</v>
      </c>
      <c r="L29" s="5">
        <f t="shared" si="1"/>
        <v>-9289.699999999999</v>
      </c>
    </row>
    <row r="30" spans="1:12" ht="12.75">
      <c r="A30" s="2" t="s">
        <v>12</v>
      </c>
      <c r="B30" s="3" t="s">
        <v>42</v>
      </c>
      <c r="C30" s="4">
        <v>42794</v>
      </c>
      <c r="D30" s="5">
        <v>8037.36</v>
      </c>
      <c r="E30" s="5">
        <v>1768.22</v>
      </c>
      <c r="F30" s="5">
        <v>0</v>
      </c>
      <c r="G30" s="4">
        <v>42824</v>
      </c>
      <c r="H30" s="4">
        <v>42801</v>
      </c>
      <c r="I30" s="3">
        <v>-23</v>
      </c>
      <c r="J30" s="3" t="s">
        <v>14</v>
      </c>
      <c r="K30" s="5">
        <f t="shared" si="0"/>
        <v>8037.36</v>
      </c>
      <c r="L30" s="5">
        <f t="shared" si="1"/>
        <v>-184859.28</v>
      </c>
    </row>
    <row r="31" spans="1:12" ht="12.75">
      <c r="A31" s="2" t="s">
        <v>12</v>
      </c>
      <c r="B31" s="3" t="s">
        <v>43</v>
      </c>
      <c r="C31" s="4">
        <v>42802</v>
      </c>
      <c r="D31" s="5">
        <v>737.71</v>
      </c>
      <c r="E31" s="5">
        <v>162.29</v>
      </c>
      <c r="F31" s="5">
        <v>0</v>
      </c>
      <c r="G31" s="4">
        <v>42832</v>
      </c>
      <c r="H31" s="4">
        <v>42808</v>
      </c>
      <c r="I31" s="3">
        <v>-24</v>
      </c>
      <c r="J31" s="3" t="s">
        <v>14</v>
      </c>
      <c r="K31" s="5">
        <f t="shared" si="0"/>
        <v>737.71</v>
      </c>
      <c r="L31" s="5">
        <f t="shared" si="1"/>
        <v>-17705.04</v>
      </c>
    </row>
    <row r="32" spans="1:12" ht="12.75">
      <c r="A32" s="2" t="s">
        <v>12</v>
      </c>
      <c r="B32" s="3" t="s">
        <v>44</v>
      </c>
      <c r="C32" s="4">
        <v>42794</v>
      </c>
      <c r="D32" s="5">
        <v>70.4</v>
      </c>
      <c r="E32" s="5">
        <v>15.49</v>
      </c>
      <c r="F32" s="5">
        <v>0</v>
      </c>
      <c r="G32" s="4">
        <v>42825</v>
      </c>
      <c r="H32" s="4">
        <v>42803</v>
      </c>
      <c r="I32" s="3">
        <v>-22</v>
      </c>
      <c r="J32" s="3" t="s">
        <v>14</v>
      </c>
      <c r="K32" s="5">
        <f t="shared" si="0"/>
        <v>70.4</v>
      </c>
      <c r="L32" s="5">
        <f t="shared" si="1"/>
        <v>-1548.8000000000002</v>
      </c>
    </row>
    <row r="33" spans="1:12" ht="12.75">
      <c r="A33" s="2" t="s">
        <v>12</v>
      </c>
      <c r="B33" s="3" t="s">
        <v>45</v>
      </c>
      <c r="C33" s="4">
        <v>42809</v>
      </c>
      <c r="D33" s="5">
        <v>245</v>
      </c>
      <c r="E33" s="5">
        <v>0</v>
      </c>
      <c r="F33" s="5">
        <v>0</v>
      </c>
      <c r="G33" s="4">
        <v>42841</v>
      </c>
      <c r="H33" s="4">
        <v>42811</v>
      </c>
      <c r="I33" s="3">
        <v>-30</v>
      </c>
      <c r="J33" s="3" t="s">
        <v>19</v>
      </c>
      <c r="K33" s="5">
        <f t="shared" si="0"/>
        <v>245</v>
      </c>
      <c r="L33" s="5">
        <f t="shared" si="1"/>
        <v>-7350</v>
      </c>
    </row>
    <row r="34" spans="1:12" ht="12.75">
      <c r="A34" s="2" t="s">
        <v>12</v>
      </c>
      <c r="B34" s="3" t="s">
        <v>46</v>
      </c>
      <c r="C34" s="4">
        <v>42810</v>
      </c>
      <c r="D34" s="5">
        <v>223.92</v>
      </c>
      <c r="E34" s="5">
        <v>49.26</v>
      </c>
      <c r="F34" s="5">
        <v>0</v>
      </c>
      <c r="G34" s="4">
        <v>42886</v>
      </c>
      <c r="H34" s="4">
        <v>42811</v>
      </c>
      <c r="I34" s="3">
        <v>-75</v>
      </c>
      <c r="J34" s="3" t="s">
        <v>14</v>
      </c>
      <c r="K34" s="5">
        <f t="shared" si="0"/>
        <v>223.92</v>
      </c>
      <c r="L34" s="5">
        <f t="shared" si="1"/>
        <v>-16794</v>
      </c>
    </row>
    <row r="35" spans="1:12" ht="12.75">
      <c r="A35" s="2" t="s">
        <v>12</v>
      </c>
      <c r="B35" s="3" t="s">
        <v>47</v>
      </c>
      <c r="C35" s="4">
        <v>42808</v>
      </c>
      <c r="D35" s="5">
        <v>1500</v>
      </c>
      <c r="E35" s="5">
        <v>0</v>
      </c>
      <c r="F35" s="5">
        <v>0</v>
      </c>
      <c r="G35" s="4">
        <v>42825</v>
      </c>
      <c r="H35" s="4">
        <v>42811</v>
      </c>
      <c r="I35" s="3">
        <v>-14</v>
      </c>
      <c r="J35" s="3" t="s">
        <v>19</v>
      </c>
      <c r="K35" s="5">
        <f aca="true" t="shared" si="2" ref="K35:K66">IF(J35="N",SUM(D35,E35,F35),SUM(D35,F35))</f>
        <v>1500</v>
      </c>
      <c r="L35" s="5">
        <f aca="true" t="shared" si="3" ref="L35:L66">PRODUCT(I35,K35)</f>
        <v>-21000</v>
      </c>
    </row>
    <row r="36" spans="1:12" ht="12.75">
      <c r="A36" s="2" t="s">
        <v>12</v>
      </c>
      <c r="B36" s="3" t="s">
        <v>48</v>
      </c>
      <c r="C36" s="4">
        <v>42814</v>
      </c>
      <c r="D36" s="5">
        <v>951</v>
      </c>
      <c r="E36" s="5">
        <v>0</v>
      </c>
      <c r="F36" s="5">
        <v>0</v>
      </c>
      <c r="G36" s="4">
        <v>42845</v>
      </c>
      <c r="H36" s="4">
        <v>42815</v>
      </c>
      <c r="I36" s="3">
        <v>-30</v>
      </c>
      <c r="J36" s="3" t="s">
        <v>19</v>
      </c>
      <c r="K36" s="5">
        <f t="shared" si="2"/>
        <v>951</v>
      </c>
      <c r="L36" s="5">
        <f t="shared" si="3"/>
        <v>-28530</v>
      </c>
    </row>
    <row r="37" spans="1:12" ht="12.75">
      <c r="A37" s="2" t="s">
        <v>12</v>
      </c>
      <c r="B37" s="3" t="s">
        <v>49</v>
      </c>
      <c r="C37" s="4">
        <v>42794</v>
      </c>
      <c r="D37" s="5">
        <v>175.33</v>
      </c>
      <c r="E37" s="5">
        <v>38.57</v>
      </c>
      <c r="F37" s="5">
        <v>0</v>
      </c>
      <c r="G37" s="4">
        <v>42794</v>
      </c>
      <c r="H37" s="4">
        <v>42823</v>
      </c>
      <c r="I37" s="3">
        <v>29</v>
      </c>
      <c r="J37" s="3" t="s">
        <v>14</v>
      </c>
      <c r="K37" s="5">
        <f t="shared" si="2"/>
        <v>175.33</v>
      </c>
      <c r="L37" s="5">
        <f t="shared" si="3"/>
        <v>5084.570000000001</v>
      </c>
    </row>
    <row r="38" spans="1:12" ht="12.75">
      <c r="A38" s="2" t="s">
        <v>12</v>
      </c>
      <c r="B38" s="3" t="s">
        <v>50</v>
      </c>
      <c r="C38" s="4">
        <v>42823</v>
      </c>
      <c r="D38" s="5">
        <v>155</v>
      </c>
      <c r="E38" s="5">
        <v>34.1</v>
      </c>
      <c r="F38" s="5">
        <v>0</v>
      </c>
      <c r="G38" s="4">
        <v>42855</v>
      </c>
      <c r="H38" s="4">
        <v>42824</v>
      </c>
      <c r="I38" s="3">
        <v>-31</v>
      </c>
      <c r="J38" s="3" t="s">
        <v>14</v>
      </c>
      <c r="K38" s="5">
        <f t="shared" si="2"/>
        <v>155</v>
      </c>
      <c r="L38" s="5">
        <f t="shared" si="3"/>
        <v>-4805</v>
      </c>
    </row>
    <row r="39" spans="1:12" ht="12.75">
      <c r="A39" s="2" t="s">
        <v>12</v>
      </c>
      <c r="B39" s="3" t="s">
        <v>51</v>
      </c>
      <c r="C39" s="4">
        <v>42825</v>
      </c>
      <c r="D39" s="5">
        <v>476.08</v>
      </c>
      <c r="E39" s="5">
        <v>104.74</v>
      </c>
      <c r="F39" s="5">
        <v>0</v>
      </c>
      <c r="G39" s="4">
        <v>42855</v>
      </c>
      <c r="H39" s="4">
        <v>42832</v>
      </c>
      <c r="I39" s="3">
        <v>-23</v>
      </c>
      <c r="J39" s="3" t="s">
        <v>14</v>
      </c>
      <c r="K39" s="5">
        <f t="shared" si="2"/>
        <v>476.08</v>
      </c>
      <c r="L39" s="5">
        <f t="shared" si="3"/>
        <v>-10949.84</v>
      </c>
    </row>
    <row r="40" spans="1:12" ht="12.75">
      <c r="A40" s="2" t="s">
        <v>12</v>
      </c>
      <c r="B40" s="3" t="s">
        <v>52</v>
      </c>
      <c r="C40" s="4">
        <v>42824</v>
      </c>
      <c r="D40" s="5">
        <v>704.72</v>
      </c>
      <c r="E40" s="5">
        <v>155.04</v>
      </c>
      <c r="F40" s="5">
        <v>0</v>
      </c>
      <c r="G40" s="4">
        <v>42855</v>
      </c>
      <c r="H40" s="4">
        <v>42832</v>
      </c>
      <c r="I40" s="3">
        <v>-23</v>
      </c>
      <c r="J40" s="3" t="s">
        <v>14</v>
      </c>
      <c r="K40" s="5">
        <f t="shared" si="2"/>
        <v>704.72</v>
      </c>
      <c r="L40" s="5">
        <f t="shared" si="3"/>
        <v>-16208.560000000001</v>
      </c>
    </row>
    <row r="41" spans="1:12" ht="12.75">
      <c r="A41" s="2" t="s">
        <v>12</v>
      </c>
      <c r="B41" s="3" t="s">
        <v>53</v>
      </c>
      <c r="C41" s="4">
        <v>42825</v>
      </c>
      <c r="D41" s="5">
        <v>8037.36</v>
      </c>
      <c r="E41" s="5">
        <v>1768.22</v>
      </c>
      <c r="F41" s="5">
        <v>0</v>
      </c>
      <c r="G41" s="4">
        <v>42855</v>
      </c>
      <c r="H41" s="4">
        <v>42832</v>
      </c>
      <c r="I41" s="3">
        <v>-23</v>
      </c>
      <c r="J41" s="3" t="s">
        <v>14</v>
      </c>
      <c r="K41" s="5">
        <f t="shared" si="2"/>
        <v>8037.36</v>
      </c>
      <c r="L41" s="5">
        <f t="shared" si="3"/>
        <v>-184859.28</v>
      </c>
    </row>
    <row r="42" spans="1:12" ht="12.75">
      <c r="A42" s="2" t="s">
        <v>12</v>
      </c>
      <c r="B42" s="3" t="s">
        <v>54</v>
      </c>
      <c r="C42" s="4">
        <v>42825</v>
      </c>
      <c r="D42" s="5">
        <v>646</v>
      </c>
      <c r="E42" s="5">
        <v>142.12</v>
      </c>
      <c r="F42" s="5">
        <v>0</v>
      </c>
      <c r="G42" s="4">
        <v>42855</v>
      </c>
      <c r="H42" s="4">
        <v>42832</v>
      </c>
      <c r="I42" s="3">
        <v>-23</v>
      </c>
      <c r="J42" s="3" t="s">
        <v>14</v>
      </c>
      <c r="K42" s="5">
        <f t="shared" si="2"/>
        <v>646</v>
      </c>
      <c r="L42" s="5">
        <f t="shared" si="3"/>
        <v>-14858</v>
      </c>
    </row>
    <row r="43" spans="1:12" ht="12.75">
      <c r="A43" s="2" t="s">
        <v>12</v>
      </c>
      <c r="B43" s="3" t="s">
        <v>55</v>
      </c>
      <c r="C43" s="4">
        <v>42825</v>
      </c>
      <c r="D43" s="5">
        <v>70.4</v>
      </c>
      <c r="E43" s="5">
        <v>15.49</v>
      </c>
      <c r="F43" s="5">
        <v>0</v>
      </c>
      <c r="G43" s="4">
        <v>42855</v>
      </c>
      <c r="H43" s="4">
        <v>42835</v>
      </c>
      <c r="I43" s="3">
        <v>-20</v>
      </c>
      <c r="J43" s="3" t="s">
        <v>14</v>
      </c>
      <c r="K43" s="5">
        <f t="shared" si="2"/>
        <v>70.4</v>
      </c>
      <c r="L43" s="5">
        <f t="shared" si="3"/>
        <v>-1408</v>
      </c>
    </row>
    <row r="44" spans="1:12" ht="12.75">
      <c r="A44" s="2" t="s">
        <v>12</v>
      </c>
      <c r="B44" s="3" t="s">
        <v>56</v>
      </c>
      <c r="C44" s="4">
        <v>42825</v>
      </c>
      <c r="D44" s="5">
        <v>70.4</v>
      </c>
      <c r="E44" s="5">
        <v>15.49</v>
      </c>
      <c r="F44" s="5">
        <v>0</v>
      </c>
      <c r="G44" s="4">
        <v>42855</v>
      </c>
      <c r="H44" s="4">
        <v>42835</v>
      </c>
      <c r="I44" s="3">
        <v>-20</v>
      </c>
      <c r="J44" s="3" t="s">
        <v>14</v>
      </c>
      <c r="K44" s="5">
        <f t="shared" si="2"/>
        <v>70.4</v>
      </c>
      <c r="L44" s="5">
        <f t="shared" si="3"/>
        <v>-1408</v>
      </c>
    </row>
    <row r="45" spans="1:12" ht="12.75">
      <c r="A45" s="2" t="s">
        <v>12</v>
      </c>
      <c r="B45" s="3" t="s">
        <v>57</v>
      </c>
      <c r="C45" s="4">
        <v>42825</v>
      </c>
      <c r="D45" s="5">
        <v>70.4</v>
      </c>
      <c r="E45" s="5">
        <v>15.49</v>
      </c>
      <c r="F45" s="5">
        <v>0</v>
      </c>
      <c r="G45" s="4">
        <v>42855</v>
      </c>
      <c r="H45" s="4">
        <v>42835</v>
      </c>
      <c r="I45" s="3">
        <v>-20</v>
      </c>
      <c r="J45" s="3" t="s">
        <v>14</v>
      </c>
      <c r="K45" s="5">
        <f t="shared" si="2"/>
        <v>70.4</v>
      </c>
      <c r="L45" s="5">
        <f t="shared" si="3"/>
        <v>-1408</v>
      </c>
    </row>
    <row r="46" spans="1:12" ht="12.75">
      <c r="A46" s="2" t="s">
        <v>12</v>
      </c>
      <c r="B46" s="3" t="s">
        <v>58</v>
      </c>
      <c r="C46" s="4">
        <v>42825</v>
      </c>
      <c r="D46" s="5">
        <v>70.4</v>
      </c>
      <c r="E46" s="5">
        <v>15.49</v>
      </c>
      <c r="F46" s="5">
        <v>0</v>
      </c>
      <c r="G46" s="4">
        <v>42855</v>
      </c>
      <c r="H46" s="4">
        <v>42835</v>
      </c>
      <c r="I46" s="3">
        <v>-20</v>
      </c>
      <c r="J46" s="3" t="s">
        <v>14</v>
      </c>
      <c r="K46" s="5">
        <f t="shared" si="2"/>
        <v>70.4</v>
      </c>
      <c r="L46" s="5">
        <f t="shared" si="3"/>
        <v>-1408</v>
      </c>
    </row>
    <row r="47" spans="1:12" ht="12.75">
      <c r="A47" s="2" t="s">
        <v>12</v>
      </c>
      <c r="B47" s="3" t="s">
        <v>59</v>
      </c>
      <c r="C47" s="4">
        <v>42825</v>
      </c>
      <c r="D47" s="5">
        <v>105.8</v>
      </c>
      <c r="E47" s="5">
        <v>23.28</v>
      </c>
      <c r="F47" s="5">
        <v>0</v>
      </c>
      <c r="G47" s="4">
        <v>42855</v>
      </c>
      <c r="H47" s="4">
        <v>42846</v>
      </c>
      <c r="I47" s="3">
        <v>-9</v>
      </c>
      <c r="J47" s="3" t="s">
        <v>14</v>
      </c>
      <c r="K47" s="5">
        <f t="shared" si="2"/>
        <v>105.8</v>
      </c>
      <c r="L47" s="5">
        <f t="shared" si="3"/>
        <v>-952.1999999999999</v>
      </c>
    </row>
    <row r="48" spans="1:12" ht="12.75">
      <c r="A48" s="2" t="s">
        <v>12</v>
      </c>
      <c r="B48" s="3" t="s">
        <v>60</v>
      </c>
      <c r="C48" s="4">
        <v>42825</v>
      </c>
      <c r="D48" s="5">
        <v>1309.09</v>
      </c>
      <c r="E48" s="5">
        <v>130.91</v>
      </c>
      <c r="F48" s="5">
        <v>0</v>
      </c>
      <c r="G48" s="4">
        <v>42873</v>
      </c>
      <c r="H48" s="4">
        <v>42846</v>
      </c>
      <c r="I48" s="3">
        <v>-27</v>
      </c>
      <c r="J48" s="3" t="s">
        <v>14</v>
      </c>
      <c r="K48" s="5">
        <f t="shared" si="2"/>
        <v>1309.09</v>
      </c>
      <c r="L48" s="5">
        <f t="shared" si="3"/>
        <v>-35345.43</v>
      </c>
    </row>
    <row r="49" spans="1:12" ht="12.75">
      <c r="A49" s="2" t="s">
        <v>12</v>
      </c>
      <c r="B49" s="3" t="s">
        <v>61</v>
      </c>
      <c r="C49" s="4">
        <v>42825</v>
      </c>
      <c r="D49" s="5">
        <v>254.54</v>
      </c>
      <c r="E49" s="5">
        <v>25.46</v>
      </c>
      <c r="F49" s="5">
        <v>0</v>
      </c>
      <c r="G49" s="4">
        <v>42873</v>
      </c>
      <c r="H49" s="4">
        <v>42846</v>
      </c>
      <c r="I49" s="3">
        <v>-27</v>
      </c>
      <c r="J49" s="3" t="s">
        <v>14</v>
      </c>
      <c r="K49" s="5">
        <f t="shared" si="2"/>
        <v>254.54</v>
      </c>
      <c r="L49" s="5">
        <f t="shared" si="3"/>
        <v>-6872.58</v>
      </c>
    </row>
    <row r="50" spans="1:12" ht="12.75">
      <c r="A50" s="2" t="s">
        <v>12</v>
      </c>
      <c r="B50" s="3" t="s">
        <v>62</v>
      </c>
      <c r="C50" s="4">
        <v>42832</v>
      </c>
      <c r="D50" s="5">
        <v>1985</v>
      </c>
      <c r="E50" s="5">
        <v>0</v>
      </c>
      <c r="F50" s="5">
        <v>0</v>
      </c>
      <c r="G50" s="4">
        <v>42881</v>
      </c>
      <c r="H50" s="4">
        <v>42851</v>
      </c>
      <c r="I50" s="3">
        <v>-30</v>
      </c>
      <c r="J50" s="3" t="s">
        <v>19</v>
      </c>
      <c r="K50" s="5">
        <f t="shared" si="2"/>
        <v>1985</v>
      </c>
      <c r="L50" s="5">
        <f t="shared" si="3"/>
        <v>-59550</v>
      </c>
    </row>
    <row r="51" spans="1:12" ht="12.75">
      <c r="A51" s="2" t="s">
        <v>12</v>
      </c>
      <c r="B51" s="3" t="s">
        <v>63</v>
      </c>
      <c r="C51" s="4">
        <v>42846</v>
      </c>
      <c r="D51" s="5">
        <v>34.56</v>
      </c>
      <c r="E51" s="5">
        <v>0</v>
      </c>
      <c r="F51" s="5">
        <v>0</v>
      </c>
      <c r="G51" s="4">
        <v>42876</v>
      </c>
      <c r="H51" s="4">
        <v>42851</v>
      </c>
      <c r="I51" s="3">
        <v>-25</v>
      </c>
      <c r="J51" s="3" t="s">
        <v>19</v>
      </c>
      <c r="K51" s="5">
        <f t="shared" si="2"/>
        <v>34.56</v>
      </c>
      <c r="L51" s="5">
        <f t="shared" si="3"/>
        <v>-864</v>
      </c>
    </row>
    <row r="52" spans="1:12" ht="12.75">
      <c r="A52" s="2" t="s">
        <v>12</v>
      </c>
      <c r="B52" s="3" t="s">
        <v>64</v>
      </c>
      <c r="C52" s="4">
        <v>42858</v>
      </c>
      <c r="D52" s="5">
        <v>692.46</v>
      </c>
      <c r="E52" s="5">
        <v>66.04</v>
      </c>
      <c r="F52" s="5">
        <v>0</v>
      </c>
      <c r="G52" s="4">
        <v>42888</v>
      </c>
      <c r="H52" s="4">
        <v>42863</v>
      </c>
      <c r="I52" s="3">
        <v>-25</v>
      </c>
      <c r="J52" s="3" t="s">
        <v>14</v>
      </c>
      <c r="K52" s="5">
        <f t="shared" si="2"/>
        <v>692.46</v>
      </c>
      <c r="L52" s="5">
        <f t="shared" si="3"/>
        <v>-17311.5</v>
      </c>
    </row>
    <row r="53" spans="1:12" ht="12.75">
      <c r="A53" s="2" t="s">
        <v>12</v>
      </c>
      <c r="B53" s="3" t="s">
        <v>65</v>
      </c>
      <c r="C53" s="4">
        <v>42843</v>
      </c>
      <c r="D53" s="5">
        <v>2162</v>
      </c>
      <c r="E53" s="5">
        <v>0</v>
      </c>
      <c r="F53" s="5">
        <v>-423.53</v>
      </c>
      <c r="G53" s="4">
        <v>42886</v>
      </c>
      <c r="H53" s="4">
        <v>42866</v>
      </c>
      <c r="I53" s="3">
        <v>-20</v>
      </c>
      <c r="J53" s="3" t="s">
        <v>19</v>
      </c>
      <c r="K53" s="5">
        <f t="shared" si="2"/>
        <v>1738.47</v>
      </c>
      <c r="L53" s="5">
        <f t="shared" si="3"/>
        <v>-34769.4</v>
      </c>
    </row>
    <row r="54" spans="1:12" ht="12.75">
      <c r="A54" s="2" t="s">
        <v>12</v>
      </c>
      <c r="B54" s="3" t="s">
        <v>66</v>
      </c>
      <c r="C54" s="4">
        <v>42853</v>
      </c>
      <c r="D54" s="5">
        <v>2150.88</v>
      </c>
      <c r="E54" s="5">
        <v>473.19</v>
      </c>
      <c r="F54" s="5">
        <v>0</v>
      </c>
      <c r="G54" s="4">
        <v>42886</v>
      </c>
      <c r="H54" s="4">
        <v>42863</v>
      </c>
      <c r="I54" s="3">
        <v>-23</v>
      </c>
      <c r="J54" s="3" t="s">
        <v>14</v>
      </c>
      <c r="K54" s="5">
        <f t="shared" si="2"/>
        <v>2150.88</v>
      </c>
      <c r="L54" s="5">
        <f t="shared" si="3"/>
        <v>-49470.240000000005</v>
      </c>
    </row>
    <row r="55" spans="1:12" ht="12.75">
      <c r="A55" s="2" t="s">
        <v>12</v>
      </c>
      <c r="B55" s="3" t="s">
        <v>67</v>
      </c>
      <c r="C55" s="4">
        <v>42852</v>
      </c>
      <c r="D55" s="5">
        <v>163.64</v>
      </c>
      <c r="E55" s="5">
        <v>16.36</v>
      </c>
      <c r="F55" s="5">
        <v>0</v>
      </c>
      <c r="G55" s="4">
        <v>42893</v>
      </c>
      <c r="H55" s="4">
        <v>42905</v>
      </c>
      <c r="I55" s="3">
        <v>12</v>
      </c>
      <c r="J55" s="3" t="s">
        <v>19</v>
      </c>
      <c r="K55" s="5">
        <f t="shared" si="2"/>
        <v>180</v>
      </c>
      <c r="L55" s="5">
        <f t="shared" si="3"/>
        <v>2160</v>
      </c>
    </row>
    <row r="56" spans="1:12" ht="12.75">
      <c r="A56" s="2" t="s">
        <v>12</v>
      </c>
      <c r="B56" s="3" t="s">
        <v>68</v>
      </c>
      <c r="C56" s="4">
        <v>42855</v>
      </c>
      <c r="D56" s="5">
        <v>8037.36</v>
      </c>
      <c r="E56" s="5">
        <v>1768.22</v>
      </c>
      <c r="F56" s="5">
        <v>0</v>
      </c>
      <c r="G56" s="4">
        <v>42885</v>
      </c>
      <c r="H56" s="4">
        <v>42863</v>
      </c>
      <c r="I56" s="3">
        <v>-22</v>
      </c>
      <c r="J56" s="3" t="s">
        <v>14</v>
      </c>
      <c r="K56" s="5">
        <f t="shared" si="2"/>
        <v>8037.36</v>
      </c>
      <c r="L56" s="5">
        <f t="shared" si="3"/>
        <v>-176821.91999999998</v>
      </c>
    </row>
    <row r="57" spans="1:12" ht="12.75">
      <c r="A57" s="2" t="s">
        <v>12</v>
      </c>
      <c r="B57" s="3" t="s">
        <v>69</v>
      </c>
      <c r="C57" s="4">
        <v>42855</v>
      </c>
      <c r="D57" s="5">
        <v>177.14</v>
      </c>
      <c r="E57" s="5">
        <v>8.86</v>
      </c>
      <c r="F57" s="5">
        <v>0</v>
      </c>
      <c r="G57" s="4">
        <v>42855</v>
      </c>
      <c r="H57" s="4">
        <v>42863</v>
      </c>
      <c r="I57" s="3">
        <v>8</v>
      </c>
      <c r="J57" s="3" t="s">
        <v>14</v>
      </c>
      <c r="K57" s="5">
        <f t="shared" si="2"/>
        <v>177.14</v>
      </c>
      <c r="L57" s="5">
        <f t="shared" si="3"/>
        <v>1417.12</v>
      </c>
    </row>
    <row r="58" spans="1:12" ht="12.75">
      <c r="A58" s="2" t="s">
        <v>12</v>
      </c>
      <c r="B58" s="3" t="s">
        <v>70</v>
      </c>
      <c r="C58" s="4">
        <v>42859</v>
      </c>
      <c r="D58" s="5">
        <v>760.01</v>
      </c>
      <c r="E58" s="5">
        <v>72.49</v>
      </c>
      <c r="F58" s="5">
        <v>0</v>
      </c>
      <c r="G58" s="4">
        <v>42889</v>
      </c>
      <c r="H58" s="4">
        <v>42863</v>
      </c>
      <c r="I58" s="3">
        <v>-26</v>
      </c>
      <c r="J58" s="3" t="s">
        <v>14</v>
      </c>
      <c r="K58" s="5">
        <f t="shared" si="2"/>
        <v>760.01</v>
      </c>
      <c r="L58" s="5">
        <f t="shared" si="3"/>
        <v>-19760.26</v>
      </c>
    </row>
    <row r="59" spans="1:12" ht="12.75">
      <c r="A59" s="2" t="s">
        <v>12</v>
      </c>
      <c r="B59" s="3" t="s">
        <v>71</v>
      </c>
      <c r="C59" s="4">
        <v>42864</v>
      </c>
      <c r="D59" s="5">
        <v>148</v>
      </c>
      <c r="E59" s="5">
        <v>32.56</v>
      </c>
      <c r="F59" s="5">
        <v>0</v>
      </c>
      <c r="G59" s="4">
        <v>42894</v>
      </c>
      <c r="H59" s="4">
        <v>42871</v>
      </c>
      <c r="I59" s="3">
        <v>-23</v>
      </c>
      <c r="J59" s="3" t="s">
        <v>14</v>
      </c>
      <c r="K59" s="5">
        <f t="shared" si="2"/>
        <v>148</v>
      </c>
      <c r="L59" s="5">
        <f t="shared" si="3"/>
        <v>-3404</v>
      </c>
    </row>
    <row r="60" spans="1:12" ht="12.75">
      <c r="A60" s="2" t="s">
        <v>12</v>
      </c>
      <c r="B60" s="3" t="s">
        <v>72</v>
      </c>
      <c r="C60" s="4">
        <v>42853</v>
      </c>
      <c r="D60" s="5">
        <v>4864</v>
      </c>
      <c r="E60" s="5">
        <v>0</v>
      </c>
      <c r="F60" s="5">
        <v>-837</v>
      </c>
      <c r="G60" s="4">
        <v>42883</v>
      </c>
      <c r="H60" s="4">
        <v>42887</v>
      </c>
      <c r="I60" s="3">
        <v>4</v>
      </c>
      <c r="J60" s="3" t="s">
        <v>19</v>
      </c>
      <c r="K60" s="5">
        <f t="shared" si="2"/>
        <v>4027</v>
      </c>
      <c r="L60" s="5">
        <f t="shared" si="3"/>
        <v>16108</v>
      </c>
    </row>
    <row r="61" spans="1:12" ht="12.75">
      <c r="A61" s="2" t="s">
        <v>12</v>
      </c>
      <c r="B61" s="3" t="s">
        <v>72</v>
      </c>
      <c r="C61" s="4">
        <v>42853</v>
      </c>
      <c r="D61" s="5">
        <v>4864</v>
      </c>
      <c r="E61" s="5">
        <v>0</v>
      </c>
      <c r="F61" s="5">
        <v>-837</v>
      </c>
      <c r="G61" s="4">
        <v>42883</v>
      </c>
      <c r="H61" s="4">
        <v>42887</v>
      </c>
      <c r="I61" s="3">
        <v>4</v>
      </c>
      <c r="J61" s="3" t="s">
        <v>19</v>
      </c>
      <c r="K61" s="5">
        <f t="shared" si="2"/>
        <v>4027</v>
      </c>
      <c r="L61" s="5">
        <f t="shared" si="3"/>
        <v>16108</v>
      </c>
    </row>
    <row r="62" spans="1:12" ht="12.75">
      <c r="A62" s="2" t="s">
        <v>12</v>
      </c>
      <c r="B62" s="3" t="s">
        <v>73</v>
      </c>
      <c r="C62" s="4">
        <v>42855</v>
      </c>
      <c r="D62" s="5">
        <v>70.4</v>
      </c>
      <c r="E62" s="5">
        <v>15.49</v>
      </c>
      <c r="F62" s="5">
        <v>0</v>
      </c>
      <c r="G62" s="4">
        <v>42886</v>
      </c>
      <c r="H62" s="4">
        <v>42871</v>
      </c>
      <c r="I62" s="3">
        <v>-15</v>
      </c>
      <c r="J62" s="3" t="s">
        <v>14</v>
      </c>
      <c r="K62" s="5">
        <f t="shared" si="2"/>
        <v>70.4</v>
      </c>
      <c r="L62" s="5">
        <f t="shared" si="3"/>
        <v>-1056</v>
      </c>
    </row>
    <row r="63" spans="1:12" ht="12.75">
      <c r="A63" s="2" t="s">
        <v>12</v>
      </c>
      <c r="B63" s="3" t="s">
        <v>74</v>
      </c>
      <c r="C63" s="4">
        <v>42853</v>
      </c>
      <c r="D63" s="5">
        <v>4645.45</v>
      </c>
      <c r="E63" s="5">
        <v>464.55</v>
      </c>
      <c r="F63" s="5">
        <v>0</v>
      </c>
      <c r="G63" s="4">
        <v>42883</v>
      </c>
      <c r="H63" s="4">
        <v>42871</v>
      </c>
      <c r="I63" s="3">
        <v>-12</v>
      </c>
      <c r="J63" s="3" t="s">
        <v>14</v>
      </c>
      <c r="K63" s="5">
        <f t="shared" si="2"/>
        <v>4645.45</v>
      </c>
      <c r="L63" s="5">
        <f t="shared" si="3"/>
        <v>-55745.399999999994</v>
      </c>
    </row>
    <row r="64" spans="1:12" ht="12.75">
      <c r="A64" s="2" t="s">
        <v>12</v>
      </c>
      <c r="B64" s="3" t="s">
        <v>75</v>
      </c>
      <c r="C64" s="4">
        <v>42865</v>
      </c>
      <c r="D64" s="5">
        <v>392.87</v>
      </c>
      <c r="E64" s="5">
        <v>86.43</v>
      </c>
      <c r="F64" s="5">
        <v>0</v>
      </c>
      <c r="G64" s="4">
        <v>42896</v>
      </c>
      <c r="H64" s="4">
        <v>42871</v>
      </c>
      <c r="I64" s="3">
        <v>-25</v>
      </c>
      <c r="J64" s="3" t="s">
        <v>14</v>
      </c>
      <c r="K64" s="5">
        <f t="shared" si="2"/>
        <v>392.87</v>
      </c>
      <c r="L64" s="5">
        <f t="shared" si="3"/>
        <v>-9821.75</v>
      </c>
    </row>
    <row r="65" spans="1:12" ht="12.75">
      <c r="A65" s="2" t="s">
        <v>12</v>
      </c>
      <c r="B65" s="3" t="s">
        <v>76</v>
      </c>
      <c r="C65" s="4">
        <v>42864</v>
      </c>
      <c r="D65" s="5">
        <v>231</v>
      </c>
      <c r="E65" s="5">
        <v>0</v>
      </c>
      <c r="F65" s="5">
        <v>0</v>
      </c>
      <c r="G65" s="4">
        <v>42895</v>
      </c>
      <c r="H65" s="4">
        <v>42887</v>
      </c>
      <c r="I65" s="3">
        <v>-8</v>
      </c>
      <c r="J65" s="3" t="s">
        <v>19</v>
      </c>
      <c r="K65" s="5">
        <f t="shared" si="2"/>
        <v>231</v>
      </c>
      <c r="L65" s="5">
        <f t="shared" si="3"/>
        <v>-1848</v>
      </c>
    </row>
    <row r="66" spans="1:12" ht="12.75">
      <c r="A66" s="2" t="s">
        <v>12</v>
      </c>
      <c r="B66" s="3" t="s">
        <v>49</v>
      </c>
      <c r="C66" s="4">
        <v>42864</v>
      </c>
      <c r="D66" s="5">
        <v>350</v>
      </c>
      <c r="E66" s="5">
        <v>77</v>
      </c>
      <c r="F66" s="5">
        <v>0</v>
      </c>
      <c r="G66" s="4">
        <v>42901</v>
      </c>
      <c r="H66" s="4">
        <v>42871</v>
      </c>
      <c r="I66" s="3">
        <v>-30</v>
      </c>
      <c r="J66" s="3" t="s">
        <v>14</v>
      </c>
      <c r="K66" s="5">
        <f t="shared" si="2"/>
        <v>350</v>
      </c>
      <c r="L66" s="5">
        <f t="shared" si="3"/>
        <v>-10500</v>
      </c>
    </row>
    <row r="67" spans="1:12" ht="12.75">
      <c r="A67" s="2" t="s">
        <v>12</v>
      </c>
      <c r="B67" s="3" t="s">
        <v>77</v>
      </c>
      <c r="C67" s="4">
        <v>42867</v>
      </c>
      <c r="D67" s="5">
        <v>327.82</v>
      </c>
      <c r="E67" s="5">
        <v>72.12</v>
      </c>
      <c r="F67" s="5">
        <v>0</v>
      </c>
      <c r="G67" s="4">
        <v>42901</v>
      </c>
      <c r="H67" s="4">
        <v>42871</v>
      </c>
      <c r="I67" s="3">
        <v>-30</v>
      </c>
      <c r="J67" s="3" t="s">
        <v>14</v>
      </c>
      <c r="K67" s="5">
        <f aca="true" t="shared" si="4" ref="K67:K98">IF(J67="N",SUM(D67,E67,F67),SUM(D67,F67))</f>
        <v>327.82</v>
      </c>
      <c r="L67" s="5">
        <f aca="true" t="shared" si="5" ref="L67:L98">PRODUCT(I67,K67)</f>
        <v>-9834.6</v>
      </c>
    </row>
    <row r="68" spans="1:12" ht="12.75">
      <c r="A68" s="2" t="s">
        <v>12</v>
      </c>
      <c r="B68" s="3" t="s">
        <v>78</v>
      </c>
      <c r="C68" s="4">
        <v>42871</v>
      </c>
      <c r="D68" s="5">
        <v>95.24</v>
      </c>
      <c r="E68" s="5">
        <v>4.76</v>
      </c>
      <c r="F68" s="5">
        <v>0</v>
      </c>
      <c r="G68" s="4">
        <v>42946</v>
      </c>
      <c r="H68" s="4">
        <v>42877</v>
      </c>
      <c r="I68" s="3">
        <v>-69</v>
      </c>
      <c r="J68" s="3" t="s">
        <v>14</v>
      </c>
      <c r="K68" s="5">
        <f t="shared" si="4"/>
        <v>95.24</v>
      </c>
      <c r="L68" s="5">
        <f t="shared" si="5"/>
        <v>-6571.5599999999995</v>
      </c>
    </row>
    <row r="69" spans="1:12" ht="12.75">
      <c r="A69" s="2" t="s">
        <v>12</v>
      </c>
      <c r="B69" s="3" t="s">
        <v>79</v>
      </c>
      <c r="C69" s="4">
        <v>42871</v>
      </c>
      <c r="D69" s="5">
        <v>95.24</v>
      </c>
      <c r="E69" s="5">
        <v>4.76</v>
      </c>
      <c r="F69" s="5">
        <v>0</v>
      </c>
      <c r="G69" s="4">
        <v>42946</v>
      </c>
      <c r="H69" s="4">
        <v>42877</v>
      </c>
      <c r="I69" s="3">
        <v>-69</v>
      </c>
      <c r="J69" s="3" t="s">
        <v>14</v>
      </c>
      <c r="K69" s="5">
        <f t="shared" si="4"/>
        <v>95.24</v>
      </c>
      <c r="L69" s="5">
        <f t="shared" si="5"/>
        <v>-6571.5599999999995</v>
      </c>
    </row>
    <row r="70" spans="1:12" ht="12.75">
      <c r="A70" s="2" t="s">
        <v>12</v>
      </c>
      <c r="B70" s="3" t="s">
        <v>80</v>
      </c>
      <c r="C70" s="4">
        <v>42873</v>
      </c>
      <c r="D70" s="5">
        <v>162.86</v>
      </c>
      <c r="E70" s="5">
        <v>8.14</v>
      </c>
      <c r="F70" s="5">
        <v>0</v>
      </c>
      <c r="G70" s="4">
        <v>42946</v>
      </c>
      <c r="H70" s="4">
        <v>42877</v>
      </c>
      <c r="I70" s="3">
        <v>-69</v>
      </c>
      <c r="J70" s="3" t="s">
        <v>14</v>
      </c>
      <c r="K70" s="5">
        <f t="shared" si="4"/>
        <v>162.86</v>
      </c>
      <c r="L70" s="5">
        <f t="shared" si="5"/>
        <v>-11237.34</v>
      </c>
    </row>
    <row r="71" spans="1:12" ht="12.75">
      <c r="A71" s="2" t="s">
        <v>12</v>
      </c>
      <c r="B71" s="3" t="s">
        <v>81</v>
      </c>
      <c r="C71" s="4">
        <v>42877</v>
      </c>
      <c r="D71" s="5">
        <v>1380</v>
      </c>
      <c r="E71" s="5">
        <v>0</v>
      </c>
      <c r="F71" s="5">
        <v>0</v>
      </c>
      <c r="G71" s="4">
        <v>42916</v>
      </c>
      <c r="H71" s="4">
        <v>42885</v>
      </c>
      <c r="I71" s="3">
        <v>-31</v>
      </c>
      <c r="J71" s="3" t="s">
        <v>19</v>
      </c>
      <c r="K71" s="5">
        <f t="shared" si="4"/>
        <v>1380</v>
      </c>
      <c r="L71" s="5">
        <f t="shared" si="5"/>
        <v>-42780</v>
      </c>
    </row>
    <row r="72" spans="1:12" ht="12.75">
      <c r="A72" s="2" t="s">
        <v>12</v>
      </c>
      <c r="B72" s="3" t="s">
        <v>82</v>
      </c>
      <c r="C72" s="4">
        <v>42880</v>
      </c>
      <c r="D72" s="5">
        <v>1380</v>
      </c>
      <c r="E72" s="5">
        <v>0</v>
      </c>
      <c r="F72" s="5">
        <v>0</v>
      </c>
      <c r="G72" s="4">
        <v>42914</v>
      </c>
      <c r="H72" s="4">
        <v>42885</v>
      </c>
      <c r="I72" s="3">
        <v>-29</v>
      </c>
      <c r="J72" s="3" t="s">
        <v>19</v>
      </c>
      <c r="K72" s="5">
        <f t="shared" si="4"/>
        <v>1380</v>
      </c>
      <c r="L72" s="5">
        <f t="shared" si="5"/>
        <v>-40020</v>
      </c>
    </row>
    <row r="73" spans="1:12" ht="12.75">
      <c r="A73" s="2" t="s">
        <v>12</v>
      </c>
      <c r="B73" s="3" t="s">
        <v>83</v>
      </c>
      <c r="C73" s="4">
        <v>42878</v>
      </c>
      <c r="D73" s="5">
        <v>50</v>
      </c>
      <c r="E73" s="5">
        <v>11</v>
      </c>
      <c r="F73" s="5">
        <v>0</v>
      </c>
      <c r="G73" s="4">
        <v>42916</v>
      </c>
      <c r="H73" s="4">
        <v>42885</v>
      </c>
      <c r="I73" s="3">
        <v>-31</v>
      </c>
      <c r="J73" s="3" t="s">
        <v>14</v>
      </c>
      <c r="K73" s="5">
        <f t="shared" si="4"/>
        <v>50</v>
      </c>
      <c r="L73" s="5">
        <f t="shared" si="5"/>
        <v>-1550</v>
      </c>
    </row>
    <row r="74" spans="1:12" ht="12.75">
      <c r="A74" s="2" t="s">
        <v>12</v>
      </c>
      <c r="B74" s="3" t="s">
        <v>84</v>
      </c>
      <c r="C74" s="4">
        <v>42880</v>
      </c>
      <c r="D74" s="5">
        <v>360</v>
      </c>
      <c r="E74" s="5">
        <v>79.2</v>
      </c>
      <c r="F74" s="5">
        <v>0</v>
      </c>
      <c r="G74" s="4">
        <v>42910</v>
      </c>
      <c r="H74" s="4">
        <v>42901</v>
      </c>
      <c r="I74" s="3">
        <v>-9</v>
      </c>
      <c r="J74" s="3" t="s">
        <v>14</v>
      </c>
      <c r="K74" s="5">
        <f t="shared" si="4"/>
        <v>360</v>
      </c>
      <c r="L74" s="5">
        <f t="shared" si="5"/>
        <v>-3240</v>
      </c>
    </row>
    <row r="75" spans="1:12" ht="12.75">
      <c r="A75" s="2" t="s">
        <v>12</v>
      </c>
      <c r="B75" s="3" t="s">
        <v>85</v>
      </c>
      <c r="C75" s="4">
        <v>42877</v>
      </c>
      <c r="D75" s="5">
        <v>338.28</v>
      </c>
      <c r="E75" s="5">
        <v>74.42</v>
      </c>
      <c r="F75" s="5">
        <v>0</v>
      </c>
      <c r="G75" s="4">
        <v>42908</v>
      </c>
      <c r="H75" s="4">
        <v>42885</v>
      </c>
      <c r="I75" s="3">
        <v>-23</v>
      </c>
      <c r="J75" s="3" t="s">
        <v>14</v>
      </c>
      <c r="K75" s="5">
        <f t="shared" si="4"/>
        <v>338.28</v>
      </c>
      <c r="L75" s="5">
        <f t="shared" si="5"/>
        <v>-7780.44</v>
      </c>
    </row>
    <row r="76" spans="1:12" ht="12.75">
      <c r="A76" s="2" t="s">
        <v>12</v>
      </c>
      <c r="B76" s="3" t="s">
        <v>86</v>
      </c>
      <c r="C76" s="4">
        <v>42880</v>
      </c>
      <c r="D76" s="5">
        <v>650</v>
      </c>
      <c r="E76" s="5">
        <v>143</v>
      </c>
      <c r="F76" s="5">
        <v>0</v>
      </c>
      <c r="G76" s="4">
        <v>42947</v>
      </c>
      <c r="H76" s="4">
        <v>42885</v>
      </c>
      <c r="I76" s="3">
        <v>-62</v>
      </c>
      <c r="J76" s="3" t="s">
        <v>14</v>
      </c>
      <c r="K76" s="5">
        <f t="shared" si="4"/>
        <v>650</v>
      </c>
      <c r="L76" s="5">
        <f t="shared" si="5"/>
        <v>-40300</v>
      </c>
    </row>
    <row r="77" spans="1:12" ht="12.75">
      <c r="A77" s="2" t="s">
        <v>12</v>
      </c>
      <c r="B77" s="3" t="s">
        <v>87</v>
      </c>
      <c r="C77" s="4">
        <v>42882</v>
      </c>
      <c r="D77" s="5">
        <v>302</v>
      </c>
      <c r="E77" s="5">
        <v>0</v>
      </c>
      <c r="F77" s="5">
        <v>0</v>
      </c>
      <c r="G77" s="4">
        <v>42922</v>
      </c>
      <c r="H77" s="4">
        <v>42893</v>
      </c>
      <c r="I77" s="3">
        <v>-29</v>
      </c>
      <c r="J77" s="3" t="s">
        <v>19</v>
      </c>
      <c r="K77" s="5">
        <f t="shared" si="4"/>
        <v>302</v>
      </c>
      <c r="L77" s="5">
        <f t="shared" si="5"/>
        <v>-8758</v>
      </c>
    </row>
    <row r="78" spans="1:12" ht="12.75">
      <c r="A78" s="2" t="s">
        <v>12</v>
      </c>
      <c r="B78" s="3" t="s">
        <v>88</v>
      </c>
      <c r="C78" s="4">
        <v>42886</v>
      </c>
      <c r="D78" s="5">
        <v>70.4</v>
      </c>
      <c r="E78" s="5">
        <v>15.49</v>
      </c>
      <c r="F78" s="5">
        <v>0</v>
      </c>
      <c r="G78" s="4">
        <v>42916</v>
      </c>
      <c r="H78" s="4">
        <v>42895</v>
      </c>
      <c r="I78" s="3">
        <v>-21</v>
      </c>
      <c r="J78" s="3" t="s">
        <v>14</v>
      </c>
      <c r="K78" s="5">
        <f t="shared" si="4"/>
        <v>70.4</v>
      </c>
      <c r="L78" s="5">
        <f t="shared" si="5"/>
        <v>-1478.4</v>
      </c>
    </row>
    <row r="79" spans="1:12" ht="12.75">
      <c r="A79" s="2" t="s">
        <v>12</v>
      </c>
      <c r="B79" s="3" t="s">
        <v>89</v>
      </c>
      <c r="C79" s="4">
        <v>42886</v>
      </c>
      <c r="D79" s="5">
        <v>70.4</v>
      </c>
      <c r="E79" s="5">
        <v>15.49</v>
      </c>
      <c r="F79" s="5">
        <v>0</v>
      </c>
      <c r="G79" s="4">
        <v>42916</v>
      </c>
      <c r="H79" s="4">
        <v>42895</v>
      </c>
      <c r="I79" s="3">
        <v>-21</v>
      </c>
      <c r="J79" s="3" t="s">
        <v>14</v>
      </c>
      <c r="K79" s="5">
        <f t="shared" si="4"/>
        <v>70.4</v>
      </c>
      <c r="L79" s="5">
        <f t="shared" si="5"/>
        <v>-1478.4</v>
      </c>
    </row>
    <row r="80" spans="1:12" ht="12.75">
      <c r="A80" s="2" t="s">
        <v>12</v>
      </c>
      <c r="B80" s="3" t="s">
        <v>90</v>
      </c>
      <c r="C80" s="4">
        <v>42886</v>
      </c>
      <c r="D80" s="5">
        <v>70.4</v>
      </c>
      <c r="E80" s="5">
        <v>15.49</v>
      </c>
      <c r="F80" s="5">
        <v>0</v>
      </c>
      <c r="G80" s="4">
        <v>42916</v>
      </c>
      <c r="H80" s="4">
        <v>42895</v>
      </c>
      <c r="I80" s="3">
        <v>-21</v>
      </c>
      <c r="J80" s="3" t="s">
        <v>14</v>
      </c>
      <c r="K80" s="5">
        <f t="shared" si="4"/>
        <v>70.4</v>
      </c>
      <c r="L80" s="5">
        <f t="shared" si="5"/>
        <v>-1478.4</v>
      </c>
    </row>
    <row r="81" spans="1:12" ht="12.75">
      <c r="A81" s="2" t="s">
        <v>12</v>
      </c>
      <c r="B81" s="3" t="s">
        <v>91</v>
      </c>
      <c r="C81" s="4">
        <v>42886</v>
      </c>
      <c r="D81" s="5">
        <v>70.4</v>
      </c>
      <c r="E81" s="5">
        <v>15.49</v>
      </c>
      <c r="F81" s="5">
        <v>0</v>
      </c>
      <c r="G81" s="4">
        <v>42916</v>
      </c>
      <c r="H81" s="4">
        <v>42895</v>
      </c>
      <c r="I81" s="3">
        <v>-21</v>
      </c>
      <c r="J81" s="3" t="s">
        <v>14</v>
      </c>
      <c r="K81" s="5">
        <f t="shared" si="4"/>
        <v>70.4</v>
      </c>
      <c r="L81" s="5">
        <f t="shared" si="5"/>
        <v>-1478.4</v>
      </c>
    </row>
    <row r="82" spans="1:12" ht="12.75">
      <c r="A82" s="2" t="s">
        <v>12</v>
      </c>
      <c r="B82" s="3" t="s">
        <v>92</v>
      </c>
      <c r="C82" s="4">
        <v>42886</v>
      </c>
      <c r="D82" s="5">
        <v>2049.18</v>
      </c>
      <c r="E82" s="5">
        <v>450.82</v>
      </c>
      <c r="F82" s="5">
        <v>0</v>
      </c>
      <c r="G82" s="4">
        <v>42928</v>
      </c>
      <c r="H82" s="4">
        <v>42901</v>
      </c>
      <c r="I82" s="3">
        <v>-27</v>
      </c>
      <c r="J82" s="3" t="s">
        <v>19</v>
      </c>
      <c r="K82" s="5">
        <f t="shared" si="4"/>
        <v>2500</v>
      </c>
      <c r="L82" s="5">
        <f t="shared" si="5"/>
        <v>-67500</v>
      </c>
    </row>
    <row r="83" spans="1:12" ht="12.75">
      <c r="A83" s="2" t="s">
        <v>12</v>
      </c>
      <c r="B83" s="3" t="s">
        <v>93</v>
      </c>
      <c r="C83" s="4">
        <v>42898</v>
      </c>
      <c r="D83" s="5">
        <v>1407.6</v>
      </c>
      <c r="E83" s="5">
        <v>0</v>
      </c>
      <c r="F83" s="5">
        <v>-276</v>
      </c>
      <c r="G83" s="4">
        <v>42928</v>
      </c>
      <c r="H83" s="4">
        <v>42906</v>
      </c>
      <c r="I83" s="3">
        <v>-22</v>
      </c>
      <c r="J83" s="3" t="s">
        <v>19</v>
      </c>
      <c r="K83" s="5">
        <f t="shared" si="4"/>
        <v>1131.6</v>
      </c>
      <c r="L83" s="5">
        <f t="shared" si="5"/>
        <v>-24895.199999999997</v>
      </c>
    </row>
    <row r="84" spans="1:12" ht="12.75">
      <c r="A84" s="2" t="s">
        <v>12</v>
      </c>
      <c r="B84" s="3" t="s">
        <v>93</v>
      </c>
      <c r="C84" s="4">
        <v>42898</v>
      </c>
      <c r="D84" s="5">
        <v>1407.6</v>
      </c>
      <c r="E84" s="5">
        <v>0</v>
      </c>
      <c r="F84" s="5">
        <v>-276</v>
      </c>
      <c r="G84" s="4">
        <v>42928</v>
      </c>
      <c r="H84" s="4">
        <v>42906</v>
      </c>
      <c r="I84" s="3">
        <v>-22</v>
      </c>
      <c r="J84" s="3" t="s">
        <v>19</v>
      </c>
      <c r="K84" s="5">
        <f t="shared" si="4"/>
        <v>1131.6</v>
      </c>
      <c r="L84" s="5">
        <f t="shared" si="5"/>
        <v>-24895.199999999997</v>
      </c>
    </row>
    <row r="85" spans="1:12" ht="12.75">
      <c r="A85" s="2" t="s">
        <v>12</v>
      </c>
      <c r="B85" s="3" t="s">
        <v>94</v>
      </c>
      <c r="C85" s="4">
        <v>42886</v>
      </c>
      <c r="D85" s="5">
        <v>272.72</v>
      </c>
      <c r="E85" s="5">
        <v>27.28</v>
      </c>
      <c r="F85" s="5">
        <v>0</v>
      </c>
      <c r="G85" s="4">
        <v>42916</v>
      </c>
      <c r="H85" s="4">
        <v>42901</v>
      </c>
      <c r="I85" s="3">
        <v>-15</v>
      </c>
      <c r="J85" s="3" t="s">
        <v>14</v>
      </c>
      <c r="K85" s="5">
        <f t="shared" si="4"/>
        <v>272.72</v>
      </c>
      <c r="L85" s="5">
        <f t="shared" si="5"/>
        <v>-4090.8</v>
      </c>
    </row>
    <row r="86" spans="1:12" ht="12.75">
      <c r="A86" s="2" t="s">
        <v>12</v>
      </c>
      <c r="B86" s="3" t="s">
        <v>95</v>
      </c>
      <c r="C86" s="4">
        <v>42886</v>
      </c>
      <c r="D86" s="5">
        <v>5163.63</v>
      </c>
      <c r="E86" s="5">
        <v>516.37</v>
      </c>
      <c r="F86" s="5">
        <v>0</v>
      </c>
      <c r="G86" s="4">
        <v>42916</v>
      </c>
      <c r="H86" s="4">
        <v>42901</v>
      </c>
      <c r="I86" s="3">
        <v>-15</v>
      </c>
      <c r="J86" s="3" t="s">
        <v>14</v>
      </c>
      <c r="K86" s="5">
        <f t="shared" si="4"/>
        <v>5163.63</v>
      </c>
      <c r="L86" s="5">
        <f t="shared" si="5"/>
        <v>-77454.45</v>
      </c>
    </row>
    <row r="87" spans="1:12" ht="12.75">
      <c r="A87" s="2" t="s">
        <v>12</v>
      </c>
      <c r="B87" s="3" t="s">
        <v>96</v>
      </c>
      <c r="C87" s="4">
        <v>42898</v>
      </c>
      <c r="D87" s="5">
        <v>131.17</v>
      </c>
      <c r="E87" s="5">
        <v>0</v>
      </c>
      <c r="F87" s="5">
        <v>0</v>
      </c>
      <c r="G87" s="4">
        <v>42928</v>
      </c>
      <c r="H87" s="4">
        <v>42901</v>
      </c>
      <c r="I87" s="3">
        <v>-27</v>
      </c>
      <c r="J87" s="3" t="s">
        <v>19</v>
      </c>
      <c r="K87" s="5">
        <f t="shared" si="4"/>
        <v>131.17</v>
      </c>
      <c r="L87" s="5">
        <f t="shared" si="5"/>
        <v>-3541.5899999999997</v>
      </c>
    </row>
    <row r="88" spans="1:12" ht="12.75">
      <c r="A88" s="2" t="s">
        <v>12</v>
      </c>
      <c r="B88" s="3" t="s">
        <v>97</v>
      </c>
      <c r="C88" s="4">
        <v>42901</v>
      </c>
      <c r="D88" s="5">
        <v>400</v>
      </c>
      <c r="E88" s="5">
        <v>0</v>
      </c>
      <c r="F88" s="5">
        <v>0</v>
      </c>
      <c r="G88" s="4">
        <v>42931</v>
      </c>
      <c r="H88" s="4">
        <v>42901</v>
      </c>
      <c r="I88" s="3">
        <v>-30</v>
      </c>
      <c r="J88" s="3" t="s">
        <v>19</v>
      </c>
      <c r="K88" s="5">
        <f t="shared" si="4"/>
        <v>400</v>
      </c>
      <c r="L88" s="5">
        <f t="shared" si="5"/>
        <v>-12000</v>
      </c>
    </row>
    <row r="89" spans="1:12" ht="12.75">
      <c r="A89" s="2" t="s">
        <v>12</v>
      </c>
      <c r="B89" s="3" t="s">
        <v>98</v>
      </c>
      <c r="C89" s="4">
        <v>42886</v>
      </c>
      <c r="D89" s="5">
        <v>7738.14</v>
      </c>
      <c r="E89" s="5">
        <v>1702.4</v>
      </c>
      <c r="F89" s="5">
        <v>0</v>
      </c>
      <c r="G89" s="4">
        <v>42916</v>
      </c>
      <c r="H89" s="4">
        <v>42905</v>
      </c>
      <c r="I89" s="3">
        <v>-11</v>
      </c>
      <c r="J89" s="3" t="s">
        <v>14</v>
      </c>
      <c r="K89" s="5">
        <f t="shared" si="4"/>
        <v>7738.14</v>
      </c>
      <c r="L89" s="5">
        <f t="shared" si="5"/>
        <v>-85119.54000000001</v>
      </c>
    </row>
    <row r="90" spans="1:12" ht="12.75">
      <c r="A90" s="2" t="s">
        <v>12</v>
      </c>
      <c r="B90" s="3" t="s">
        <v>99</v>
      </c>
      <c r="C90" s="4">
        <v>42887</v>
      </c>
      <c r="D90" s="5">
        <v>270</v>
      </c>
      <c r="E90" s="5">
        <v>0</v>
      </c>
      <c r="F90" s="5">
        <v>0</v>
      </c>
      <c r="G90" s="4">
        <v>42917</v>
      </c>
      <c r="H90" s="4">
        <v>42915</v>
      </c>
      <c r="I90" s="3">
        <v>-2</v>
      </c>
      <c r="J90" s="3" t="s">
        <v>19</v>
      </c>
      <c r="K90" s="5">
        <f t="shared" si="4"/>
        <v>270</v>
      </c>
      <c r="L90" s="5">
        <f t="shared" si="5"/>
        <v>-540</v>
      </c>
    </row>
    <row r="91" spans="1:12" ht="12.75">
      <c r="A91" s="2" t="s">
        <v>12</v>
      </c>
      <c r="B91" s="3" t="s">
        <v>100</v>
      </c>
      <c r="C91" s="4">
        <v>42916</v>
      </c>
      <c r="D91" s="5">
        <v>264.8</v>
      </c>
      <c r="E91" s="5">
        <v>58.26</v>
      </c>
      <c r="F91" s="5">
        <v>0</v>
      </c>
      <c r="G91" s="4">
        <v>42978</v>
      </c>
      <c r="H91" s="4">
        <v>42921</v>
      </c>
      <c r="I91" s="3">
        <v>-57</v>
      </c>
      <c r="J91" s="3" t="s">
        <v>14</v>
      </c>
      <c r="K91" s="5">
        <f t="shared" si="4"/>
        <v>264.8</v>
      </c>
      <c r="L91" s="5">
        <f t="shared" si="5"/>
        <v>-15093.6</v>
      </c>
    </row>
    <row r="92" spans="1:12" ht="12.75">
      <c r="A92" s="2" t="s">
        <v>12</v>
      </c>
      <c r="B92" s="3" t="s">
        <v>101</v>
      </c>
      <c r="C92" s="4">
        <v>42916</v>
      </c>
      <c r="D92" s="5">
        <v>70.4</v>
      </c>
      <c r="E92" s="5">
        <v>15.49</v>
      </c>
      <c r="F92" s="5">
        <v>0</v>
      </c>
      <c r="G92" s="4">
        <v>42947</v>
      </c>
      <c r="H92" s="4">
        <v>42927</v>
      </c>
      <c r="I92" s="3">
        <v>-20</v>
      </c>
      <c r="J92" s="3" t="s">
        <v>14</v>
      </c>
      <c r="K92" s="5">
        <f t="shared" si="4"/>
        <v>70.4</v>
      </c>
      <c r="L92" s="5">
        <f t="shared" si="5"/>
        <v>-1408</v>
      </c>
    </row>
    <row r="93" spans="1:12" ht="12.75">
      <c r="A93" s="2" t="s">
        <v>12</v>
      </c>
      <c r="B93" s="3" t="s">
        <v>102</v>
      </c>
      <c r="C93" s="4">
        <v>42933</v>
      </c>
      <c r="D93" s="5">
        <v>199.15</v>
      </c>
      <c r="E93" s="5">
        <v>43.81</v>
      </c>
      <c r="F93" s="5">
        <v>0</v>
      </c>
      <c r="G93" s="4">
        <v>43008</v>
      </c>
      <c r="H93" s="4">
        <v>42934</v>
      </c>
      <c r="I93" s="3">
        <v>-74</v>
      </c>
      <c r="J93" s="3" t="s">
        <v>14</v>
      </c>
      <c r="K93" s="5">
        <f t="shared" si="4"/>
        <v>199.15</v>
      </c>
      <c r="L93" s="5">
        <f t="shared" si="5"/>
        <v>-14737.1</v>
      </c>
    </row>
    <row r="94" spans="1:12" ht="12.75">
      <c r="A94" s="2" t="s">
        <v>12</v>
      </c>
      <c r="B94" s="3" t="s">
        <v>103</v>
      </c>
      <c r="C94" s="4">
        <v>42916</v>
      </c>
      <c r="D94" s="5">
        <v>8037.36</v>
      </c>
      <c r="E94" s="5">
        <v>1768.22</v>
      </c>
      <c r="F94" s="5">
        <v>0</v>
      </c>
      <c r="G94" s="4">
        <v>42946</v>
      </c>
      <c r="H94" s="4">
        <v>42934</v>
      </c>
      <c r="I94" s="3">
        <v>-12</v>
      </c>
      <c r="J94" s="3" t="s">
        <v>14</v>
      </c>
      <c r="K94" s="5">
        <f t="shared" si="4"/>
        <v>8037.36</v>
      </c>
      <c r="L94" s="5">
        <f t="shared" si="5"/>
        <v>-96448.31999999999</v>
      </c>
    </row>
    <row r="95" spans="1:12" ht="12.75">
      <c r="A95" s="2" t="s">
        <v>12</v>
      </c>
      <c r="B95" s="3" t="s">
        <v>104</v>
      </c>
      <c r="C95" s="4">
        <v>42935</v>
      </c>
      <c r="D95" s="5">
        <v>922</v>
      </c>
      <c r="E95" s="5">
        <v>0</v>
      </c>
      <c r="F95" s="5">
        <v>0</v>
      </c>
      <c r="G95" s="4">
        <v>43039</v>
      </c>
      <c r="H95" s="4">
        <v>42936</v>
      </c>
      <c r="I95" s="3">
        <v>-103</v>
      </c>
      <c r="J95" s="3" t="s">
        <v>19</v>
      </c>
      <c r="K95" s="5">
        <f t="shared" si="4"/>
        <v>922</v>
      </c>
      <c r="L95" s="5">
        <f t="shared" si="5"/>
        <v>-94966</v>
      </c>
    </row>
    <row r="96" spans="1:12" ht="12.75">
      <c r="A96" s="2" t="s">
        <v>12</v>
      </c>
      <c r="B96" s="3" t="s">
        <v>105</v>
      </c>
      <c r="C96" s="4">
        <v>42927</v>
      </c>
      <c r="D96" s="5">
        <v>250</v>
      </c>
      <c r="E96" s="5">
        <v>10</v>
      </c>
      <c r="F96" s="5">
        <v>0</v>
      </c>
      <c r="G96" s="4">
        <v>42958</v>
      </c>
      <c r="H96" s="4">
        <v>42940</v>
      </c>
      <c r="I96" s="3">
        <v>-18</v>
      </c>
      <c r="J96" s="3" t="s">
        <v>14</v>
      </c>
      <c r="K96" s="5">
        <f t="shared" si="4"/>
        <v>250</v>
      </c>
      <c r="L96" s="5">
        <f t="shared" si="5"/>
        <v>-4500</v>
      </c>
    </row>
    <row r="97" spans="1:12" ht="12.75">
      <c r="A97" s="2" t="s">
        <v>12</v>
      </c>
      <c r="B97" s="3" t="s">
        <v>106</v>
      </c>
      <c r="C97" s="4">
        <v>42936</v>
      </c>
      <c r="D97" s="5">
        <v>11.62</v>
      </c>
      <c r="E97" s="5">
        <v>0</v>
      </c>
      <c r="F97" s="5">
        <v>0</v>
      </c>
      <c r="G97" s="4">
        <v>42966</v>
      </c>
      <c r="H97" s="4">
        <v>42940</v>
      </c>
      <c r="I97" s="3">
        <v>-26</v>
      </c>
      <c r="J97" s="3" t="s">
        <v>19</v>
      </c>
      <c r="K97" s="5">
        <f t="shared" si="4"/>
        <v>11.62</v>
      </c>
      <c r="L97" s="5">
        <f t="shared" si="5"/>
        <v>-302.12</v>
      </c>
    </row>
    <row r="98" spans="1:12" ht="12.75">
      <c r="A98" s="2" t="s">
        <v>12</v>
      </c>
      <c r="B98" s="3" t="s">
        <v>107</v>
      </c>
      <c r="C98" s="4">
        <v>42956</v>
      </c>
      <c r="D98" s="5">
        <v>715.47</v>
      </c>
      <c r="E98" s="5">
        <v>157.4</v>
      </c>
      <c r="F98" s="5">
        <v>0</v>
      </c>
      <c r="G98" s="4">
        <v>43005</v>
      </c>
      <c r="H98" s="4">
        <v>42975</v>
      </c>
      <c r="I98" s="3">
        <v>-30</v>
      </c>
      <c r="J98" s="3" t="s">
        <v>14</v>
      </c>
      <c r="K98" s="5">
        <f t="shared" si="4"/>
        <v>715.47</v>
      </c>
      <c r="L98" s="5">
        <f t="shared" si="5"/>
        <v>-21464.100000000002</v>
      </c>
    </row>
    <row r="99" spans="1:12" ht="12.75">
      <c r="A99" s="2" t="s">
        <v>12</v>
      </c>
      <c r="B99" s="3" t="s">
        <v>108</v>
      </c>
      <c r="C99" s="4">
        <v>42947</v>
      </c>
      <c r="D99" s="5">
        <v>70.4</v>
      </c>
      <c r="E99" s="5">
        <v>15.49</v>
      </c>
      <c r="F99" s="5">
        <v>0</v>
      </c>
      <c r="G99" s="4">
        <v>42978</v>
      </c>
      <c r="H99" s="4">
        <v>42975</v>
      </c>
      <c r="I99" s="3">
        <v>-3</v>
      </c>
      <c r="J99" s="3" t="s">
        <v>14</v>
      </c>
      <c r="K99" s="5">
        <f aca="true" t="shared" si="6" ref="K99:K130">IF(J99="N",SUM(D99,E99,F99),SUM(D99,F99))</f>
        <v>70.4</v>
      </c>
      <c r="L99" s="5">
        <f aca="true" t="shared" si="7" ref="L99:L130">PRODUCT(I99,K99)</f>
        <v>-211.20000000000002</v>
      </c>
    </row>
    <row r="100" spans="1:12" ht="12.75">
      <c r="A100" s="2" t="s">
        <v>12</v>
      </c>
      <c r="B100" s="3" t="s">
        <v>109</v>
      </c>
      <c r="C100" s="4">
        <v>42947</v>
      </c>
      <c r="D100" s="5">
        <v>70.4</v>
      </c>
      <c r="E100" s="5">
        <v>15.49</v>
      </c>
      <c r="F100" s="5">
        <v>0</v>
      </c>
      <c r="G100" s="4">
        <v>42978</v>
      </c>
      <c r="H100" s="4">
        <v>42975</v>
      </c>
      <c r="I100" s="3">
        <v>-3</v>
      </c>
      <c r="J100" s="3" t="s">
        <v>14</v>
      </c>
      <c r="K100" s="5">
        <f t="shared" si="6"/>
        <v>70.4</v>
      </c>
      <c r="L100" s="5">
        <f t="shared" si="7"/>
        <v>-211.20000000000002</v>
      </c>
    </row>
    <row r="101" spans="1:12" ht="12.75">
      <c r="A101" s="2" t="s">
        <v>12</v>
      </c>
      <c r="B101" s="3" t="s">
        <v>110</v>
      </c>
      <c r="C101" s="4">
        <v>42947</v>
      </c>
      <c r="D101" s="5">
        <v>70.4</v>
      </c>
      <c r="E101" s="5">
        <v>15.49</v>
      </c>
      <c r="F101" s="5">
        <v>0</v>
      </c>
      <c r="G101" s="4">
        <v>42978</v>
      </c>
      <c r="H101" s="4">
        <v>42975</v>
      </c>
      <c r="I101" s="3">
        <v>-3</v>
      </c>
      <c r="J101" s="3" t="s">
        <v>14</v>
      </c>
      <c r="K101" s="5">
        <f t="shared" si="6"/>
        <v>70.4</v>
      </c>
      <c r="L101" s="5">
        <f t="shared" si="7"/>
        <v>-211.20000000000002</v>
      </c>
    </row>
    <row r="102" spans="1:12" ht="12.75">
      <c r="A102" s="2" t="s">
        <v>12</v>
      </c>
      <c r="B102" s="3" t="s">
        <v>111</v>
      </c>
      <c r="C102" s="4">
        <v>42947</v>
      </c>
      <c r="D102" s="5">
        <v>70.4</v>
      </c>
      <c r="E102" s="5">
        <v>15.49</v>
      </c>
      <c r="F102" s="5">
        <v>0</v>
      </c>
      <c r="G102" s="4">
        <v>42978</v>
      </c>
      <c r="H102" s="4">
        <v>42975</v>
      </c>
      <c r="I102" s="3">
        <v>-3</v>
      </c>
      <c r="J102" s="3" t="s">
        <v>14</v>
      </c>
      <c r="K102" s="5">
        <f t="shared" si="6"/>
        <v>70.4</v>
      </c>
      <c r="L102" s="5">
        <f t="shared" si="7"/>
        <v>-211.20000000000002</v>
      </c>
    </row>
    <row r="103" spans="1:12" ht="12.75">
      <c r="A103" s="2" t="s">
        <v>12</v>
      </c>
      <c r="B103" s="3" t="s">
        <v>112</v>
      </c>
      <c r="C103" s="4">
        <v>42941</v>
      </c>
      <c r="D103" s="5">
        <v>650</v>
      </c>
      <c r="E103" s="5">
        <v>143</v>
      </c>
      <c r="F103" s="5">
        <v>0</v>
      </c>
      <c r="G103" s="4">
        <v>43005</v>
      </c>
      <c r="H103" s="4">
        <v>42975</v>
      </c>
      <c r="I103" s="3">
        <v>-30</v>
      </c>
      <c r="J103" s="3" t="s">
        <v>14</v>
      </c>
      <c r="K103" s="5">
        <f t="shared" si="6"/>
        <v>650</v>
      </c>
      <c r="L103" s="5">
        <f t="shared" si="7"/>
        <v>-19500</v>
      </c>
    </row>
    <row r="104" spans="1:12" ht="12.75">
      <c r="A104" s="2" t="s">
        <v>12</v>
      </c>
      <c r="B104" s="3" t="s">
        <v>113</v>
      </c>
      <c r="C104" s="4">
        <v>42971</v>
      </c>
      <c r="D104" s="5">
        <v>403.9</v>
      </c>
      <c r="E104" s="5">
        <v>88.86</v>
      </c>
      <c r="F104" s="5">
        <v>0</v>
      </c>
      <c r="G104" s="4">
        <v>43001</v>
      </c>
      <c r="H104" s="4">
        <v>42975</v>
      </c>
      <c r="I104" s="3">
        <v>-26</v>
      </c>
      <c r="J104" s="3" t="s">
        <v>14</v>
      </c>
      <c r="K104" s="5">
        <f t="shared" si="6"/>
        <v>403.9</v>
      </c>
      <c r="L104" s="5">
        <f t="shared" si="7"/>
        <v>-10501.4</v>
      </c>
    </row>
    <row r="105" spans="1:12" ht="12.75">
      <c r="A105" s="2" t="s">
        <v>12</v>
      </c>
      <c r="B105" s="3" t="s">
        <v>114</v>
      </c>
      <c r="C105" s="4">
        <v>42978</v>
      </c>
      <c r="D105" s="5">
        <v>274</v>
      </c>
      <c r="E105" s="5">
        <v>60.28</v>
      </c>
      <c r="F105" s="5">
        <v>0</v>
      </c>
      <c r="G105" s="4">
        <v>43039</v>
      </c>
      <c r="H105" s="4">
        <v>43007</v>
      </c>
      <c r="I105" s="3">
        <v>-32</v>
      </c>
      <c r="J105" s="3" t="s">
        <v>14</v>
      </c>
      <c r="K105" s="5">
        <f t="shared" si="6"/>
        <v>274</v>
      </c>
      <c r="L105" s="5">
        <f t="shared" si="7"/>
        <v>-8768</v>
      </c>
    </row>
    <row r="106" spans="1:12" ht="12.75">
      <c r="A106" s="2" t="s">
        <v>12</v>
      </c>
      <c r="B106" s="3" t="s">
        <v>115</v>
      </c>
      <c r="C106" s="4">
        <v>42978</v>
      </c>
      <c r="D106" s="5">
        <v>70.4</v>
      </c>
      <c r="E106" s="5">
        <v>15.49</v>
      </c>
      <c r="F106" s="5">
        <v>0</v>
      </c>
      <c r="G106" s="4">
        <v>43008</v>
      </c>
      <c r="H106" s="4">
        <v>43007</v>
      </c>
      <c r="I106" s="3">
        <v>-1</v>
      </c>
      <c r="J106" s="3" t="s">
        <v>14</v>
      </c>
      <c r="K106" s="5">
        <f t="shared" si="6"/>
        <v>70.4</v>
      </c>
      <c r="L106" s="5">
        <f t="shared" si="7"/>
        <v>-70.4</v>
      </c>
    </row>
    <row r="107" spans="1:12" ht="12.75">
      <c r="A107" s="2" t="s">
        <v>12</v>
      </c>
      <c r="B107" s="3" t="s">
        <v>116</v>
      </c>
      <c r="C107" s="4">
        <v>42978</v>
      </c>
      <c r="D107" s="5">
        <v>2200</v>
      </c>
      <c r="E107" s="5">
        <v>484</v>
      </c>
      <c r="F107" s="5">
        <v>0</v>
      </c>
      <c r="G107" s="4">
        <v>43008</v>
      </c>
      <c r="H107" s="4">
        <v>43007</v>
      </c>
      <c r="I107" s="3">
        <v>-1</v>
      </c>
      <c r="J107" s="3" t="s">
        <v>14</v>
      </c>
      <c r="K107" s="5">
        <f t="shared" si="6"/>
        <v>2200</v>
      </c>
      <c r="L107" s="5">
        <f t="shared" si="7"/>
        <v>-2200</v>
      </c>
    </row>
    <row r="108" spans="1:12" ht="12.75">
      <c r="A108" s="2" t="s">
        <v>12</v>
      </c>
      <c r="B108" s="3" t="s">
        <v>40</v>
      </c>
      <c r="C108" s="4">
        <v>42978</v>
      </c>
      <c r="D108" s="5">
        <v>2480</v>
      </c>
      <c r="E108" s="5">
        <v>545.6</v>
      </c>
      <c r="F108" s="5">
        <v>0</v>
      </c>
      <c r="G108" s="4">
        <v>43008</v>
      </c>
      <c r="H108" s="4">
        <v>43007</v>
      </c>
      <c r="I108" s="3">
        <v>-1</v>
      </c>
      <c r="J108" s="3" t="s">
        <v>14</v>
      </c>
      <c r="K108" s="5">
        <f t="shared" si="6"/>
        <v>2480</v>
      </c>
      <c r="L108" s="5">
        <f t="shared" si="7"/>
        <v>-2480</v>
      </c>
    </row>
    <row r="109" spans="1:12" ht="12.75">
      <c r="A109" s="2" t="s">
        <v>12</v>
      </c>
      <c r="B109" s="3" t="s">
        <v>117</v>
      </c>
      <c r="C109" s="4">
        <v>43007</v>
      </c>
      <c r="D109" s="5">
        <v>14340</v>
      </c>
      <c r="E109" s="5">
        <v>3154.8</v>
      </c>
      <c r="F109" s="5">
        <v>0</v>
      </c>
      <c r="G109" s="4">
        <v>43039</v>
      </c>
      <c r="H109" s="4">
        <v>43063</v>
      </c>
      <c r="I109" s="3">
        <v>24</v>
      </c>
      <c r="J109" s="3" t="s">
        <v>14</v>
      </c>
      <c r="K109" s="5">
        <f t="shared" si="6"/>
        <v>14340</v>
      </c>
      <c r="L109" s="5">
        <f t="shared" si="7"/>
        <v>344160</v>
      </c>
    </row>
    <row r="110" spans="1:12" ht="12.75">
      <c r="A110" s="2" t="s">
        <v>12</v>
      </c>
      <c r="B110" s="3" t="s">
        <v>118</v>
      </c>
      <c r="C110" s="4">
        <v>43008</v>
      </c>
      <c r="D110" s="5">
        <v>70.4</v>
      </c>
      <c r="E110" s="5">
        <v>15.49</v>
      </c>
      <c r="F110" s="5">
        <v>0</v>
      </c>
      <c r="G110" s="4">
        <v>43039</v>
      </c>
      <c r="H110" s="4">
        <v>43018</v>
      </c>
      <c r="I110" s="3">
        <v>-21</v>
      </c>
      <c r="J110" s="3" t="s">
        <v>14</v>
      </c>
      <c r="K110" s="5">
        <f t="shared" si="6"/>
        <v>70.4</v>
      </c>
      <c r="L110" s="5">
        <f t="shared" si="7"/>
        <v>-1478.4</v>
      </c>
    </row>
    <row r="111" spans="1:12" ht="12.75">
      <c r="A111" s="2" t="s">
        <v>12</v>
      </c>
      <c r="B111" s="3" t="s">
        <v>119</v>
      </c>
      <c r="C111" s="4">
        <v>43008</v>
      </c>
      <c r="D111" s="5">
        <v>70.4</v>
      </c>
      <c r="E111" s="5">
        <v>15.49</v>
      </c>
      <c r="F111" s="5">
        <v>0</v>
      </c>
      <c r="G111" s="4">
        <v>43039</v>
      </c>
      <c r="H111" s="4">
        <v>43018</v>
      </c>
      <c r="I111" s="3">
        <v>-21</v>
      </c>
      <c r="J111" s="3" t="s">
        <v>14</v>
      </c>
      <c r="K111" s="5">
        <f t="shared" si="6"/>
        <v>70.4</v>
      </c>
      <c r="L111" s="5">
        <f t="shared" si="7"/>
        <v>-1478.4</v>
      </c>
    </row>
    <row r="112" spans="1:12" ht="12.75">
      <c r="A112" s="2" t="s">
        <v>12</v>
      </c>
      <c r="B112" s="3" t="s">
        <v>120</v>
      </c>
      <c r="C112" s="4">
        <v>43008</v>
      </c>
      <c r="D112" s="5">
        <v>70.4</v>
      </c>
      <c r="E112" s="5">
        <v>15.49</v>
      </c>
      <c r="F112" s="5">
        <v>0</v>
      </c>
      <c r="G112" s="4">
        <v>43039</v>
      </c>
      <c r="H112" s="4">
        <v>43018</v>
      </c>
      <c r="I112" s="3">
        <v>-21</v>
      </c>
      <c r="J112" s="3" t="s">
        <v>14</v>
      </c>
      <c r="K112" s="5">
        <f t="shared" si="6"/>
        <v>70.4</v>
      </c>
      <c r="L112" s="5">
        <f t="shared" si="7"/>
        <v>-1478.4</v>
      </c>
    </row>
    <row r="113" spans="1:12" ht="12.75">
      <c r="A113" s="2" t="s">
        <v>12</v>
      </c>
      <c r="B113" s="3" t="s">
        <v>121</v>
      </c>
      <c r="C113" s="4">
        <v>43008</v>
      </c>
      <c r="D113" s="5">
        <v>70.4</v>
      </c>
      <c r="E113" s="5">
        <v>15.49</v>
      </c>
      <c r="F113" s="5">
        <v>0</v>
      </c>
      <c r="G113" s="4">
        <v>43039</v>
      </c>
      <c r="H113" s="4">
        <v>43018</v>
      </c>
      <c r="I113" s="3">
        <v>-21</v>
      </c>
      <c r="J113" s="3" t="s">
        <v>14</v>
      </c>
      <c r="K113" s="5">
        <f t="shared" si="6"/>
        <v>70.4</v>
      </c>
      <c r="L113" s="5">
        <f t="shared" si="7"/>
        <v>-1478.4</v>
      </c>
    </row>
    <row r="114" spans="1:12" ht="12.75">
      <c r="A114" s="2" t="s">
        <v>12</v>
      </c>
      <c r="B114" s="3" t="s">
        <v>122</v>
      </c>
      <c r="C114" s="4">
        <v>43000</v>
      </c>
      <c r="D114" s="5">
        <v>28.46</v>
      </c>
      <c r="E114" s="5">
        <v>0</v>
      </c>
      <c r="F114" s="5">
        <v>0</v>
      </c>
      <c r="G114" s="4">
        <v>43030</v>
      </c>
      <c r="H114" s="4">
        <v>43018</v>
      </c>
      <c r="I114" s="3">
        <v>-12</v>
      </c>
      <c r="J114" s="3" t="s">
        <v>19</v>
      </c>
      <c r="K114" s="5">
        <f t="shared" si="6"/>
        <v>28.46</v>
      </c>
      <c r="L114" s="5">
        <f t="shared" si="7"/>
        <v>-341.52</v>
      </c>
    </row>
    <row r="115" spans="1:12" ht="12.75">
      <c r="A115" s="2" t="s">
        <v>12</v>
      </c>
      <c r="B115" s="3" t="s">
        <v>123</v>
      </c>
      <c r="C115" s="4">
        <v>43008</v>
      </c>
      <c r="D115" s="5">
        <v>8037.36</v>
      </c>
      <c r="E115" s="5">
        <v>1768.22</v>
      </c>
      <c r="F115" s="5">
        <v>0</v>
      </c>
      <c r="G115" s="4">
        <v>43038</v>
      </c>
      <c r="H115" s="4">
        <v>43018</v>
      </c>
      <c r="I115" s="3">
        <v>-20</v>
      </c>
      <c r="J115" s="3" t="s">
        <v>14</v>
      </c>
      <c r="K115" s="5">
        <f t="shared" si="6"/>
        <v>8037.36</v>
      </c>
      <c r="L115" s="5">
        <f t="shared" si="7"/>
        <v>-160747.19999999998</v>
      </c>
    </row>
    <row r="116" spans="1:12" ht="12.75">
      <c r="A116" s="2" t="s">
        <v>12</v>
      </c>
      <c r="B116" s="3" t="s">
        <v>124</v>
      </c>
      <c r="C116" s="4">
        <v>43008</v>
      </c>
      <c r="D116" s="5">
        <v>125.8</v>
      </c>
      <c r="E116" s="5">
        <v>27.68</v>
      </c>
      <c r="F116" s="5">
        <v>0</v>
      </c>
      <c r="G116" s="4">
        <v>43069</v>
      </c>
      <c r="H116" s="4">
        <v>43018</v>
      </c>
      <c r="I116" s="3">
        <v>-51</v>
      </c>
      <c r="J116" s="3" t="s">
        <v>14</v>
      </c>
      <c r="K116" s="5">
        <f t="shared" si="6"/>
        <v>125.8</v>
      </c>
      <c r="L116" s="5">
        <f t="shared" si="7"/>
        <v>-6415.8</v>
      </c>
    </row>
    <row r="117" spans="1:12" ht="12.75">
      <c r="A117" s="2" t="s">
        <v>12</v>
      </c>
      <c r="B117" s="3" t="s">
        <v>125</v>
      </c>
      <c r="C117" s="4">
        <v>43018</v>
      </c>
      <c r="D117" s="5">
        <v>5474</v>
      </c>
      <c r="E117" s="5">
        <v>0</v>
      </c>
      <c r="F117" s="5">
        <v>0</v>
      </c>
      <c r="G117" s="4">
        <v>43049</v>
      </c>
      <c r="H117" s="4">
        <v>43021</v>
      </c>
      <c r="I117" s="3">
        <v>-28</v>
      </c>
      <c r="J117" s="3" t="s">
        <v>19</v>
      </c>
      <c r="K117" s="5">
        <f t="shared" si="6"/>
        <v>5474</v>
      </c>
      <c r="L117" s="5">
        <f t="shared" si="7"/>
        <v>-153272</v>
      </c>
    </row>
    <row r="118" spans="1:12" ht="12.75">
      <c r="A118" s="2" t="s">
        <v>12</v>
      </c>
      <c r="B118" s="3" t="s">
        <v>126</v>
      </c>
      <c r="C118" s="4">
        <v>43004</v>
      </c>
      <c r="D118" s="5">
        <v>65.44</v>
      </c>
      <c r="E118" s="5">
        <v>14.4</v>
      </c>
      <c r="F118" s="5">
        <v>0</v>
      </c>
      <c r="G118" s="4">
        <v>43056</v>
      </c>
      <c r="H118" s="4">
        <v>43027</v>
      </c>
      <c r="I118" s="3">
        <v>-29</v>
      </c>
      <c r="J118" s="3" t="s">
        <v>14</v>
      </c>
      <c r="K118" s="5">
        <f t="shared" si="6"/>
        <v>65.44</v>
      </c>
      <c r="L118" s="5">
        <f t="shared" si="7"/>
        <v>-1897.76</v>
      </c>
    </row>
    <row r="119" spans="1:12" ht="12.75">
      <c r="A119" s="2" t="s">
        <v>12</v>
      </c>
      <c r="B119" s="3" t="s">
        <v>127</v>
      </c>
      <c r="C119" s="4">
        <v>43034</v>
      </c>
      <c r="D119" s="5">
        <v>400.37</v>
      </c>
      <c r="E119" s="5">
        <v>88.08</v>
      </c>
      <c r="F119" s="5">
        <v>0</v>
      </c>
      <c r="G119" s="4">
        <v>43034</v>
      </c>
      <c r="H119" s="4">
        <v>43035</v>
      </c>
      <c r="I119" s="3">
        <v>1</v>
      </c>
      <c r="J119" s="3" t="s">
        <v>14</v>
      </c>
      <c r="K119" s="5">
        <f t="shared" si="6"/>
        <v>400.37</v>
      </c>
      <c r="L119" s="5">
        <f t="shared" si="7"/>
        <v>400.37</v>
      </c>
    </row>
    <row r="120" spans="1:12" ht="12.75">
      <c r="A120" s="2" t="s">
        <v>12</v>
      </c>
      <c r="B120" s="3" t="s">
        <v>128</v>
      </c>
      <c r="C120" s="4">
        <v>43031</v>
      </c>
      <c r="D120" s="5">
        <v>46.69</v>
      </c>
      <c r="E120" s="5">
        <v>0</v>
      </c>
      <c r="F120" s="5">
        <v>0</v>
      </c>
      <c r="G120" s="4">
        <v>43061</v>
      </c>
      <c r="H120" s="4">
        <v>43035</v>
      </c>
      <c r="I120" s="3">
        <v>-26</v>
      </c>
      <c r="J120" s="3" t="s">
        <v>19</v>
      </c>
      <c r="K120" s="5">
        <f t="shared" si="6"/>
        <v>46.69</v>
      </c>
      <c r="L120" s="5">
        <f t="shared" si="7"/>
        <v>-1213.94</v>
      </c>
    </row>
    <row r="121" spans="1:12" ht="12.75">
      <c r="A121" s="2" t="s">
        <v>12</v>
      </c>
      <c r="B121" s="3" t="s">
        <v>129</v>
      </c>
      <c r="C121" s="4">
        <v>43039</v>
      </c>
      <c r="D121" s="5">
        <v>70.4</v>
      </c>
      <c r="E121" s="5">
        <v>15.49</v>
      </c>
      <c r="F121" s="5">
        <v>0</v>
      </c>
      <c r="G121" s="4">
        <v>43069</v>
      </c>
      <c r="H121" s="4">
        <v>43052</v>
      </c>
      <c r="I121" s="3">
        <v>-17</v>
      </c>
      <c r="J121" s="3" t="s">
        <v>14</v>
      </c>
      <c r="K121" s="5">
        <f t="shared" si="6"/>
        <v>70.4</v>
      </c>
      <c r="L121" s="5">
        <f t="shared" si="7"/>
        <v>-1196.8000000000002</v>
      </c>
    </row>
    <row r="122" spans="1:12" ht="12.75">
      <c r="A122" s="2" t="s">
        <v>12</v>
      </c>
      <c r="B122" s="3" t="s">
        <v>130</v>
      </c>
      <c r="C122" s="4">
        <v>43039</v>
      </c>
      <c r="D122" s="5">
        <v>924.11</v>
      </c>
      <c r="E122" s="5">
        <v>203.3</v>
      </c>
      <c r="F122" s="5">
        <v>0</v>
      </c>
      <c r="G122" s="4">
        <v>43069</v>
      </c>
      <c r="H122" s="4">
        <v>43052</v>
      </c>
      <c r="I122" s="3">
        <v>-17</v>
      </c>
      <c r="J122" s="3" t="s">
        <v>14</v>
      </c>
      <c r="K122" s="5">
        <f t="shared" si="6"/>
        <v>924.11</v>
      </c>
      <c r="L122" s="5">
        <f t="shared" si="7"/>
        <v>-15709.87</v>
      </c>
    </row>
    <row r="123" spans="1:12" ht="12.75">
      <c r="A123" s="2" t="s">
        <v>12</v>
      </c>
      <c r="B123" s="3" t="s">
        <v>131</v>
      </c>
      <c r="C123" s="4">
        <v>43048</v>
      </c>
      <c r="D123" s="5">
        <v>124</v>
      </c>
      <c r="E123" s="5">
        <v>27.28</v>
      </c>
      <c r="F123" s="5">
        <v>0</v>
      </c>
      <c r="G123" s="4">
        <v>43078</v>
      </c>
      <c r="H123" s="4">
        <v>43052</v>
      </c>
      <c r="I123" s="3">
        <v>-26</v>
      </c>
      <c r="J123" s="3" t="s">
        <v>14</v>
      </c>
      <c r="K123" s="5">
        <f t="shared" si="6"/>
        <v>124</v>
      </c>
      <c r="L123" s="5">
        <f t="shared" si="7"/>
        <v>-3224</v>
      </c>
    </row>
    <row r="124" spans="1:12" ht="12.75">
      <c r="A124" s="2" t="s">
        <v>12</v>
      </c>
      <c r="B124" s="3" t="s">
        <v>132</v>
      </c>
      <c r="C124" s="4">
        <v>43039</v>
      </c>
      <c r="D124" s="5">
        <v>8037.36</v>
      </c>
      <c r="E124" s="5">
        <v>1768.22</v>
      </c>
      <c r="F124" s="5">
        <v>0</v>
      </c>
      <c r="G124" s="4">
        <v>43069</v>
      </c>
      <c r="H124" s="4">
        <v>43052</v>
      </c>
      <c r="I124" s="3">
        <v>-17</v>
      </c>
      <c r="J124" s="3" t="s">
        <v>14</v>
      </c>
      <c r="K124" s="5">
        <f t="shared" si="6"/>
        <v>8037.36</v>
      </c>
      <c r="L124" s="5">
        <f t="shared" si="7"/>
        <v>-136635.12</v>
      </c>
    </row>
    <row r="125" spans="1:12" ht="12.75">
      <c r="A125" s="2" t="s">
        <v>12</v>
      </c>
      <c r="B125" s="3" t="s">
        <v>133</v>
      </c>
      <c r="C125" s="4">
        <v>43061</v>
      </c>
      <c r="D125" s="5">
        <v>150</v>
      </c>
      <c r="E125" s="5">
        <v>33</v>
      </c>
      <c r="F125" s="5">
        <v>0</v>
      </c>
      <c r="G125" s="4">
        <v>43091</v>
      </c>
      <c r="H125" s="4">
        <v>43075</v>
      </c>
      <c r="I125" s="3">
        <v>-16</v>
      </c>
      <c r="J125" s="3" t="s">
        <v>14</v>
      </c>
      <c r="K125" s="5">
        <f t="shared" si="6"/>
        <v>150</v>
      </c>
      <c r="L125" s="5">
        <f t="shared" si="7"/>
        <v>-2400</v>
      </c>
    </row>
    <row r="126" spans="1:12" ht="12.75">
      <c r="A126" s="2" t="s">
        <v>12</v>
      </c>
      <c r="B126" s="3" t="s">
        <v>134</v>
      </c>
      <c r="C126" s="4">
        <v>43056</v>
      </c>
      <c r="D126" s="5">
        <v>1127.42</v>
      </c>
      <c r="E126" s="5">
        <v>248.03</v>
      </c>
      <c r="F126" s="5">
        <v>0</v>
      </c>
      <c r="G126" s="4">
        <v>43131</v>
      </c>
      <c r="H126" s="4">
        <v>43075</v>
      </c>
      <c r="I126" s="3">
        <v>-56</v>
      </c>
      <c r="J126" s="3" t="s">
        <v>14</v>
      </c>
      <c r="K126" s="5">
        <f t="shared" si="6"/>
        <v>1127.42</v>
      </c>
      <c r="L126" s="5">
        <f t="shared" si="7"/>
        <v>-63135.520000000004</v>
      </c>
    </row>
    <row r="127" spans="1:12" ht="12.75">
      <c r="A127" s="2" t="s">
        <v>12</v>
      </c>
      <c r="B127" s="3" t="s">
        <v>135</v>
      </c>
      <c r="C127" s="4">
        <v>43061</v>
      </c>
      <c r="D127" s="5">
        <v>131.85</v>
      </c>
      <c r="E127" s="5">
        <v>29.01</v>
      </c>
      <c r="F127" s="5">
        <v>0</v>
      </c>
      <c r="G127" s="4">
        <v>43131</v>
      </c>
      <c r="H127" s="4">
        <v>43075</v>
      </c>
      <c r="I127" s="3">
        <v>-56</v>
      </c>
      <c r="J127" s="3" t="s">
        <v>14</v>
      </c>
      <c r="K127" s="5">
        <f t="shared" si="6"/>
        <v>131.85</v>
      </c>
      <c r="L127" s="5">
        <f t="shared" si="7"/>
        <v>-7383.599999999999</v>
      </c>
    </row>
    <row r="128" spans="1:12" ht="12.75">
      <c r="A128" s="2" t="s">
        <v>12</v>
      </c>
      <c r="B128" s="3" t="s">
        <v>136</v>
      </c>
      <c r="C128" s="4">
        <v>43061</v>
      </c>
      <c r="D128" s="5">
        <v>1065.23</v>
      </c>
      <c r="E128" s="5">
        <v>234.35</v>
      </c>
      <c r="F128" s="5">
        <v>0</v>
      </c>
      <c r="G128" s="4">
        <v>43131</v>
      </c>
      <c r="H128" s="4">
        <v>43075</v>
      </c>
      <c r="I128" s="3">
        <v>-56</v>
      </c>
      <c r="J128" s="3" t="s">
        <v>14</v>
      </c>
      <c r="K128" s="5">
        <f t="shared" si="6"/>
        <v>1065.23</v>
      </c>
      <c r="L128" s="5">
        <f t="shared" si="7"/>
        <v>-59652.880000000005</v>
      </c>
    </row>
    <row r="129" spans="1:12" ht="12.75">
      <c r="A129" s="2" t="s">
        <v>12</v>
      </c>
      <c r="B129" s="3" t="s">
        <v>137</v>
      </c>
      <c r="C129" s="4">
        <v>43061</v>
      </c>
      <c r="D129" s="5">
        <v>1023.04</v>
      </c>
      <c r="E129" s="5">
        <v>225.07</v>
      </c>
      <c r="F129" s="5">
        <v>0</v>
      </c>
      <c r="G129" s="4">
        <v>43131</v>
      </c>
      <c r="H129" s="4">
        <v>43075</v>
      </c>
      <c r="I129" s="3">
        <v>-56</v>
      </c>
      <c r="J129" s="3" t="s">
        <v>14</v>
      </c>
      <c r="K129" s="5">
        <f t="shared" si="6"/>
        <v>1023.04</v>
      </c>
      <c r="L129" s="5">
        <f t="shared" si="7"/>
        <v>-57290.24</v>
      </c>
    </row>
    <row r="130" spans="1:12" ht="12.75">
      <c r="A130" s="2" t="s">
        <v>12</v>
      </c>
      <c r="B130" s="3" t="s">
        <v>138</v>
      </c>
      <c r="C130" s="4">
        <v>43069</v>
      </c>
      <c r="D130" s="5">
        <v>8037.36</v>
      </c>
      <c r="E130" s="5">
        <v>1768.22</v>
      </c>
      <c r="F130" s="5">
        <v>0</v>
      </c>
      <c r="G130" s="4">
        <v>43099</v>
      </c>
      <c r="H130" s="4">
        <v>43075</v>
      </c>
      <c r="I130" s="3">
        <v>-24</v>
      </c>
      <c r="J130" s="3" t="s">
        <v>14</v>
      </c>
      <c r="K130" s="5">
        <f t="shared" si="6"/>
        <v>8037.36</v>
      </c>
      <c r="L130" s="5">
        <f t="shared" si="7"/>
        <v>-192896.63999999998</v>
      </c>
    </row>
    <row r="131" spans="1:12" ht="12.75">
      <c r="A131" s="2" t="s">
        <v>12</v>
      </c>
      <c r="B131" s="3" t="s">
        <v>139</v>
      </c>
      <c r="C131" s="4">
        <v>43067</v>
      </c>
      <c r="D131" s="5">
        <v>427.79</v>
      </c>
      <c r="E131" s="5">
        <v>94.11</v>
      </c>
      <c r="F131" s="5">
        <v>0</v>
      </c>
      <c r="G131" s="4">
        <v>43097</v>
      </c>
      <c r="H131" s="4">
        <v>43075</v>
      </c>
      <c r="I131" s="3">
        <v>-22</v>
      </c>
      <c r="J131" s="3" t="s">
        <v>14</v>
      </c>
      <c r="K131" s="5">
        <f>IF(J131="N",SUM(D131,E131,F131),SUM(D131,F131))</f>
        <v>427.79</v>
      </c>
      <c r="L131" s="5">
        <f>PRODUCT(I131,K131)</f>
        <v>-9411.380000000001</v>
      </c>
    </row>
    <row r="132" spans="1:12" ht="12.75">
      <c r="A132" s="2" t="s">
        <v>12</v>
      </c>
      <c r="B132" s="3" t="s">
        <v>140</v>
      </c>
      <c r="C132" s="4">
        <v>43069</v>
      </c>
      <c r="D132" s="5">
        <v>70.4</v>
      </c>
      <c r="E132" s="5">
        <v>15.49</v>
      </c>
      <c r="F132" s="5">
        <v>0</v>
      </c>
      <c r="G132" s="4">
        <v>43100</v>
      </c>
      <c r="H132" s="4">
        <v>43080</v>
      </c>
      <c r="I132" s="3">
        <v>-20</v>
      </c>
      <c r="J132" s="3" t="s">
        <v>14</v>
      </c>
      <c r="K132" s="5">
        <f>IF(J132="N",SUM(D132,E132,F132),SUM(D132,F132))</f>
        <v>70.4</v>
      </c>
      <c r="L132" s="5">
        <f>PRODUCT(I132,K132)</f>
        <v>-1408</v>
      </c>
    </row>
    <row r="133" spans="1:12" ht="12.75">
      <c r="A133" s="2" t="s">
        <v>12</v>
      </c>
      <c r="B133" s="3" t="s">
        <v>141</v>
      </c>
      <c r="C133" s="4">
        <v>43069</v>
      </c>
      <c r="D133" s="5">
        <v>70.4</v>
      </c>
      <c r="E133" s="5">
        <v>15.49</v>
      </c>
      <c r="F133" s="5">
        <v>0</v>
      </c>
      <c r="G133" s="4">
        <v>43100</v>
      </c>
      <c r="H133" s="4">
        <v>43080</v>
      </c>
      <c r="I133" s="3">
        <v>-20</v>
      </c>
      <c r="J133" s="3" t="s">
        <v>14</v>
      </c>
      <c r="K133" s="5">
        <f>IF(J133="N",SUM(D133,E133,F133),SUM(D133,F133))</f>
        <v>70.4</v>
      </c>
      <c r="L133" s="5">
        <f>PRODUCT(I133,K133)</f>
        <v>-1408</v>
      </c>
    </row>
    <row r="134" spans="1:12" ht="12.75">
      <c r="A134" s="2" t="s">
        <v>12</v>
      </c>
      <c r="B134" s="3" t="s">
        <v>142</v>
      </c>
      <c r="C134" s="4">
        <v>43069</v>
      </c>
      <c r="D134" s="5">
        <v>70.4</v>
      </c>
      <c r="E134" s="5">
        <v>15.49</v>
      </c>
      <c r="F134" s="5">
        <v>0</v>
      </c>
      <c r="G134" s="4">
        <v>43100</v>
      </c>
      <c r="H134" s="4">
        <v>43080</v>
      </c>
      <c r="I134" s="3">
        <v>-20</v>
      </c>
      <c r="J134" s="3" t="s">
        <v>14</v>
      </c>
      <c r="K134" s="5">
        <f>IF(J134="N",SUM(D134,E134,F134),SUM(D134,F134))</f>
        <v>70.4</v>
      </c>
      <c r="L134" s="5">
        <f>PRODUCT(I134,K134)</f>
        <v>-1408</v>
      </c>
    </row>
    <row r="135" spans="1:12" ht="12.75">
      <c r="A135" s="2" t="s">
        <v>12</v>
      </c>
      <c r="B135" s="3" t="s">
        <v>143</v>
      </c>
      <c r="C135" s="4">
        <v>43069</v>
      </c>
      <c r="D135" s="5">
        <v>70.4</v>
      </c>
      <c r="E135" s="5">
        <v>15.49</v>
      </c>
      <c r="F135" s="5">
        <v>0</v>
      </c>
      <c r="G135" s="4">
        <v>43100</v>
      </c>
      <c r="H135" s="4">
        <v>43080</v>
      </c>
      <c r="I135" s="3">
        <v>-20</v>
      </c>
      <c r="J135" s="3" t="s">
        <v>14</v>
      </c>
      <c r="K135" s="5">
        <f>IF(J135="N",SUM(D135,E135,F135),SUM(D135,F135))</f>
        <v>70.4</v>
      </c>
      <c r="L135" s="5">
        <f>PRODUCT(I135,K135)</f>
        <v>-1408</v>
      </c>
    </row>
    <row r="136" spans="1:12" ht="12.75">
      <c r="A136" s="2" t="s">
        <v>12</v>
      </c>
      <c r="B136" s="3" t="s">
        <v>144</v>
      </c>
      <c r="C136" s="4">
        <v>43080</v>
      </c>
      <c r="D136" s="5">
        <v>173.21</v>
      </c>
      <c r="E136" s="5">
        <v>38.11</v>
      </c>
      <c r="F136" s="5">
        <v>0</v>
      </c>
      <c r="G136" s="4">
        <v>43159</v>
      </c>
      <c r="H136" s="4">
        <v>43082</v>
      </c>
      <c r="I136" s="3">
        <v>-77</v>
      </c>
      <c r="J136" s="3" t="s">
        <v>14</v>
      </c>
      <c r="K136" s="5">
        <f>IF(J136="N",SUM(D136,E136,F136),SUM(D136,F136))</f>
        <v>173.21</v>
      </c>
      <c r="L136" s="5">
        <f>PRODUCT(I136,K136)</f>
        <v>-13337.17</v>
      </c>
    </row>
    <row r="137" spans="1:12" ht="12.75">
      <c r="A137" s="2" t="s">
        <v>12</v>
      </c>
      <c r="B137" s="3" t="s">
        <v>145</v>
      </c>
      <c r="C137" s="4">
        <v>43069</v>
      </c>
      <c r="D137" s="5">
        <v>2181.81</v>
      </c>
      <c r="E137" s="5">
        <v>218.19</v>
      </c>
      <c r="F137" s="5">
        <v>0</v>
      </c>
      <c r="G137" s="4">
        <v>43099</v>
      </c>
      <c r="H137" s="4">
        <v>43082</v>
      </c>
      <c r="I137" s="3">
        <v>-17</v>
      </c>
      <c r="J137" s="3" t="s">
        <v>14</v>
      </c>
      <c r="K137" s="5">
        <f>IF(J137="N",SUM(D137,E137,F137),SUM(D137,F137))</f>
        <v>2181.81</v>
      </c>
      <c r="L137" s="5">
        <f>PRODUCT(I137,K137)</f>
        <v>-37090.77</v>
      </c>
    </row>
    <row r="138" spans="1:12" ht="12.75">
      <c r="A138" s="2" t="s">
        <v>12</v>
      </c>
      <c r="B138" s="3" t="s">
        <v>146</v>
      </c>
      <c r="C138" s="4">
        <v>43080</v>
      </c>
      <c r="D138" s="5">
        <v>144.9</v>
      </c>
      <c r="E138" s="5">
        <v>31.88</v>
      </c>
      <c r="F138" s="5">
        <v>0</v>
      </c>
      <c r="G138" s="4">
        <v>43131</v>
      </c>
      <c r="H138" s="4">
        <v>43082</v>
      </c>
      <c r="I138" s="3">
        <v>-49</v>
      </c>
      <c r="J138" s="3" t="s">
        <v>14</v>
      </c>
      <c r="K138" s="5">
        <f>IF(J138="N",SUM(D138,E138,F138),SUM(D138,F138))</f>
        <v>144.9</v>
      </c>
      <c r="L138" s="5">
        <f>PRODUCT(I138,K138)</f>
        <v>-7100.1</v>
      </c>
    </row>
    <row r="139" spans="1:12" ht="12.75">
      <c r="A139" s="2" t="s">
        <v>12</v>
      </c>
      <c r="B139" s="3" t="s">
        <v>147</v>
      </c>
      <c r="C139" s="4">
        <v>43082</v>
      </c>
      <c r="D139" s="5">
        <v>90.3</v>
      </c>
      <c r="E139" s="5">
        <v>19.87</v>
      </c>
      <c r="F139" s="5">
        <v>0</v>
      </c>
      <c r="G139" s="4">
        <v>43113</v>
      </c>
      <c r="H139" s="4">
        <v>43082</v>
      </c>
      <c r="I139" s="3">
        <v>-31</v>
      </c>
      <c r="J139" s="3" t="s">
        <v>14</v>
      </c>
      <c r="K139" s="5">
        <f>IF(J139="N",SUM(D139,E139,F139),SUM(D139,F139))</f>
        <v>90.3</v>
      </c>
      <c r="L139" s="5">
        <f>PRODUCT(I139,K139)</f>
        <v>-2799.2999999999997</v>
      </c>
    </row>
    <row r="140" spans="10:12" ht="15">
      <c r="J140" s="6" t="s">
        <v>148</v>
      </c>
      <c r="K140" s="7">
        <f>SUM(K3:K139)</f>
        <v>173044.67999999985</v>
      </c>
      <c r="L140" s="8">
        <f>SUM(L3:L139)</f>
        <v>-2802866.9400000004</v>
      </c>
    </row>
    <row r="145" ht="12.75">
      <c r="B145" s="9" t="s">
        <v>149</v>
      </c>
    </row>
    <row r="146" spans="1:3" ht="12.75">
      <c r="A146" s="10" t="s">
        <v>150</v>
      </c>
      <c r="B146" s="9" t="s">
        <v>151</v>
      </c>
      <c r="C146" s="11">
        <f>L140/K140</f>
        <v>-16.19735978014466</v>
      </c>
    </row>
    <row r="147" ht="12.75">
      <c r="B147" s="9" t="s">
        <v>152</v>
      </c>
    </row>
  </sheetData>
  <mergeCells count="1">
    <mergeCell ref="A1:L1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cp:lastPrinted>2018-01-08T10:54:21Z</cp:lastPrinted>
  <dcterms:modified xsi:type="dcterms:W3CDTF">2018-01-08T10:54:49Z</dcterms:modified>
  <cp:category/>
  <cp:version/>
  <cp:contentType/>
  <cp:contentStatus/>
</cp:coreProperties>
</file>