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10" windowWidth="28770" windowHeight="568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<sst xmlns="http://schemas.openxmlformats.org/spreadsheetml/2006/main" count="172" uniqueCount="69">
  <si>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</si>
  <si>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</si>
  <si>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</si>
  <si>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</si>
  <si>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</si>
  <si>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</si>
  <si>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</si>
  <si>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</si>
  <si>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</si>
  <si>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</si>
  <si>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</si>
  <si>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</si>
  <si>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2017</t>
  </si>
  <si>
    <t>489</t>
  </si>
  <si>
    <t>S</t>
  </si>
  <si>
    <t>159/PA</t>
  </si>
  <si>
    <t>7817004382</t>
  </si>
  <si>
    <t>E00074</t>
  </si>
  <si>
    <t>22508/2017</t>
  </si>
  <si>
    <t>22509/2017</t>
  </si>
  <si>
    <t>22507/2017</t>
  </si>
  <si>
    <t>22510/2017</t>
  </si>
  <si>
    <t>2079</t>
  </si>
  <si>
    <t>12 /PA</t>
  </si>
  <si>
    <t>14 /PA</t>
  </si>
  <si>
    <t>PA311/2017</t>
  </si>
  <si>
    <t>N</t>
  </si>
  <si>
    <t>8717114449</t>
  </si>
  <si>
    <t>50E</t>
  </si>
  <si>
    <t>000001-2017-PISONI</t>
  </si>
  <si>
    <t>673</t>
  </si>
  <si>
    <t>065/2017</t>
  </si>
  <si>
    <t>7817005423</t>
  </si>
  <si>
    <t>17G0117</t>
  </si>
  <si>
    <t>60E</t>
  </si>
  <si>
    <t>2711</t>
  </si>
  <si>
    <t>14/PA/2017</t>
  </si>
  <si>
    <t>31826/2017</t>
  </si>
  <si>
    <t>15 /PA</t>
  </si>
  <si>
    <t>240/PA</t>
  </si>
  <si>
    <t>54/2017</t>
  </si>
  <si>
    <t>2/PA</t>
  </si>
  <si>
    <t>134-2017-V5</t>
  </si>
  <si>
    <t>2/143</t>
  </si>
  <si>
    <t>2/144</t>
  </si>
  <si>
    <t>2/151</t>
  </si>
  <si>
    <t>04/2017 PA</t>
  </si>
  <si>
    <t>1/PA</t>
  </si>
  <si>
    <t>E00100</t>
  </si>
  <si>
    <t>FATTPA 20_17</t>
  </si>
  <si>
    <t>4/PA</t>
  </si>
  <si>
    <t>E00111</t>
  </si>
  <si>
    <t>184/2017</t>
  </si>
  <si>
    <t>41069/2017</t>
  </si>
  <si>
    <t>41068/2017</t>
  </si>
  <si>
    <t>41070/2017</t>
  </si>
  <si>
    <t>41071/2017</t>
  </si>
  <si>
    <t>27/PA</t>
  </si>
  <si>
    <t>FATTPA 2_17</t>
  </si>
  <si>
    <t>28 /PA</t>
  </si>
  <si>
    <t>26 /PA</t>
  </si>
  <si>
    <t>8717173708</t>
  </si>
  <si>
    <t>1</t>
  </si>
  <si>
    <t>7817007615</t>
  </si>
  <si>
    <t>FATTPA 7_17</t>
  </si>
  <si>
    <t xml:space="preserve">Totali </t>
  </si>
  <si>
    <t>Indice pagamenti=</t>
  </si>
  <si>
    <t>Indice tempestività dei pagamenti</t>
  </si>
  <si>
    <t>IC Polo Est - Lumezzane
Rilevazione della tempestività dei pagamenti delle transazioni commerciali ex art. 41, c. I, DL 66/2014
Periodo Aprile - Giugno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</si>
</sst>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5">
    <font>
      <sz val="10"/>
      <name val="Arial"/>
      <family val="0"/>
    </font>
    <font>
      <b/>
      <sz val="11"/>
      <name val="Arial"/>
      <family val="0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Font="1" applyBorder="1" applyAlignment="1">
      <alignment horizontal="center" vertical="center" wrapText="1"/>
    </xf>
    <xf numFmtId="172" fontId="0" fillId="0" borderId="1" xfId="0" applyFont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172" fontId="1" fillId="0" borderId="1" xfId="0" applyFont="1" applyBorder="1" applyAlignment="1">
      <alignment horizontal="right" vertical="center" wrapText="1"/>
    </xf>
    <xf numFmtId="172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Alignment="1">
      <alignment horizontal="center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tabSelected="1" workbookViewId="0" topLeftCell="B1">
      <selection activeCell="B1" sqref="B1:L1"/>
    </sheetView>
  </sheetViews>
  <sheetFormatPr defaultColWidth="9.140625" defaultRowHeight="12.75"/>
  <cols>
    <col min="1" max="1" width="17.57421875" style="0" hidden="1" customWidth="1"/>
    <col min="2" max="2" width="18.57421875" style="0" bestFit="1" customWidth="1"/>
    <col min="3" max="3" width="10.140625" style="0" bestFit="1" customWidth="1"/>
    <col min="4" max="4" width="9.7109375" style="0" customWidth="1"/>
    <col min="5" max="6" width="9.7109375" style="0" hidden="1" customWidth="1"/>
    <col min="7" max="8" width="15.57421875" style="0" customWidth="1"/>
    <col min="9" max="9" width="9.7109375" style="0" customWidth="1"/>
    <col min="10" max="10" width="15.57421875" style="0" hidden="1" customWidth="1"/>
    <col min="11" max="11" width="14.8515625" style="0" customWidth="1"/>
    <col min="12" max="12" width="15.421875" style="0" customWidth="1"/>
  </cols>
  <sheetData>
    <row r="1" spans="2:12" ht="60" customHeight="1">
      <c r="B1" s="13" t="s">
        <v>68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2" t="s">
        <v>12</v>
      </c>
      <c r="B3" s="3" t="s">
        <v>13</v>
      </c>
      <c r="C3" s="4">
        <v>42825</v>
      </c>
      <c r="D3" s="5">
        <v>476.08</v>
      </c>
      <c r="E3" s="5">
        <v>104.74</v>
      </c>
      <c r="F3" s="5">
        <v>0</v>
      </c>
      <c r="G3" s="4">
        <v>42855</v>
      </c>
      <c r="H3" s="4">
        <v>42832</v>
      </c>
      <c r="I3" s="3">
        <v>-23</v>
      </c>
      <c r="J3" s="3" t="s">
        <v>14</v>
      </c>
      <c r="K3" s="5">
        <f aca="true" t="shared" si="0" ref="K3:K34">IF(J3="N",SUM(D3,E3,F3),SUM(D3,F3))</f>
        <v>476.08</v>
      </c>
      <c r="L3" s="5">
        <f aca="true" t="shared" si="1" ref="L3:L34">PRODUCT(I3,K3)</f>
        <v>-10949.84</v>
      </c>
    </row>
    <row r="4" spans="1:12" ht="12.75">
      <c r="A4" s="2" t="s">
        <v>12</v>
      </c>
      <c r="B4" s="3" t="s">
        <v>15</v>
      </c>
      <c r="C4" s="4">
        <v>42824</v>
      </c>
      <c r="D4" s="5">
        <v>704.72</v>
      </c>
      <c r="E4" s="5">
        <v>155.04</v>
      </c>
      <c r="F4" s="5">
        <v>0</v>
      </c>
      <c r="G4" s="4">
        <v>42855</v>
      </c>
      <c r="H4" s="4">
        <v>42832</v>
      </c>
      <c r="I4" s="3">
        <v>-23</v>
      </c>
      <c r="J4" s="3" t="s">
        <v>14</v>
      </c>
      <c r="K4" s="5">
        <f t="shared" si="0"/>
        <v>704.72</v>
      </c>
      <c r="L4" s="5">
        <f t="shared" si="1"/>
        <v>-16208.560000000001</v>
      </c>
    </row>
    <row r="5" spans="1:12" ht="12.75">
      <c r="A5" s="2" t="s">
        <v>12</v>
      </c>
      <c r="B5" s="3" t="s">
        <v>16</v>
      </c>
      <c r="C5" s="4">
        <v>42825</v>
      </c>
      <c r="D5" s="5">
        <v>8037.36</v>
      </c>
      <c r="E5" s="5">
        <v>1768.22</v>
      </c>
      <c r="F5" s="5">
        <v>0</v>
      </c>
      <c r="G5" s="4">
        <v>42855</v>
      </c>
      <c r="H5" s="4">
        <v>42832</v>
      </c>
      <c r="I5" s="3">
        <v>-23</v>
      </c>
      <c r="J5" s="3" t="s">
        <v>14</v>
      </c>
      <c r="K5" s="5">
        <f t="shared" si="0"/>
        <v>8037.36</v>
      </c>
      <c r="L5" s="5">
        <f t="shared" si="1"/>
        <v>-184859.28</v>
      </c>
    </row>
    <row r="6" spans="1:12" ht="12.75">
      <c r="A6" s="2" t="s">
        <v>12</v>
      </c>
      <c r="B6" s="3" t="s">
        <v>17</v>
      </c>
      <c r="C6" s="4">
        <v>42825</v>
      </c>
      <c r="D6" s="5">
        <v>646</v>
      </c>
      <c r="E6" s="5">
        <v>142.12</v>
      </c>
      <c r="F6" s="5">
        <v>0</v>
      </c>
      <c r="G6" s="4">
        <v>42855</v>
      </c>
      <c r="H6" s="4">
        <v>42832</v>
      </c>
      <c r="I6" s="3">
        <v>-23</v>
      </c>
      <c r="J6" s="3" t="s">
        <v>14</v>
      </c>
      <c r="K6" s="5">
        <f t="shared" si="0"/>
        <v>646</v>
      </c>
      <c r="L6" s="5">
        <f t="shared" si="1"/>
        <v>-14858</v>
      </c>
    </row>
    <row r="7" spans="1:12" ht="12.75">
      <c r="A7" s="2" t="s">
        <v>12</v>
      </c>
      <c r="B7" s="3" t="s">
        <v>18</v>
      </c>
      <c r="C7" s="4">
        <v>42825</v>
      </c>
      <c r="D7" s="5">
        <v>70.4</v>
      </c>
      <c r="E7" s="5">
        <v>15.49</v>
      </c>
      <c r="F7" s="5">
        <v>0</v>
      </c>
      <c r="G7" s="4">
        <v>42855</v>
      </c>
      <c r="H7" s="4">
        <v>42835</v>
      </c>
      <c r="I7" s="3">
        <v>-20</v>
      </c>
      <c r="J7" s="3" t="s">
        <v>14</v>
      </c>
      <c r="K7" s="5">
        <f t="shared" si="0"/>
        <v>70.4</v>
      </c>
      <c r="L7" s="5">
        <f t="shared" si="1"/>
        <v>-1408</v>
      </c>
    </row>
    <row r="8" spans="1:12" ht="12.75">
      <c r="A8" s="2" t="s">
        <v>12</v>
      </c>
      <c r="B8" s="3" t="s">
        <v>19</v>
      </c>
      <c r="C8" s="4">
        <v>42825</v>
      </c>
      <c r="D8" s="5">
        <v>70.4</v>
      </c>
      <c r="E8" s="5">
        <v>15.49</v>
      </c>
      <c r="F8" s="5">
        <v>0</v>
      </c>
      <c r="G8" s="4">
        <v>42855</v>
      </c>
      <c r="H8" s="4">
        <v>42835</v>
      </c>
      <c r="I8" s="3">
        <v>-20</v>
      </c>
      <c r="J8" s="3" t="s">
        <v>14</v>
      </c>
      <c r="K8" s="5">
        <f t="shared" si="0"/>
        <v>70.4</v>
      </c>
      <c r="L8" s="5">
        <f t="shared" si="1"/>
        <v>-1408</v>
      </c>
    </row>
    <row r="9" spans="1:12" ht="12.75">
      <c r="A9" s="2" t="s">
        <v>12</v>
      </c>
      <c r="B9" s="3" t="s">
        <v>20</v>
      </c>
      <c r="C9" s="4">
        <v>42825</v>
      </c>
      <c r="D9" s="5">
        <v>70.4</v>
      </c>
      <c r="E9" s="5">
        <v>15.49</v>
      </c>
      <c r="F9" s="5">
        <v>0</v>
      </c>
      <c r="G9" s="4">
        <v>42855</v>
      </c>
      <c r="H9" s="4">
        <v>42835</v>
      </c>
      <c r="I9" s="3">
        <v>-20</v>
      </c>
      <c r="J9" s="3" t="s">
        <v>14</v>
      </c>
      <c r="K9" s="5">
        <f t="shared" si="0"/>
        <v>70.4</v>
      </c>
      <c r="L9" s="5">
        <f t="shared" si="1"/>
        <v>-1408</v>
      </c>
    </row>
    <row r="10" spans="1:12" ht="12.75">
      <c r="A10" s="2" t="s">
        <v>12</v>
      </c>
      <c r="B10" s="3" t="s">
        <v>21</v>
      </c>
      <c r="C10" s="4">
        <v>42825</v>
      </c>
      <c r="D10" s="5">
        <v>70.4</v>
      </c>
      <c r="E10" s="5">
        <v>15.49</v>
      </c>
      <c r="F10" s="5">
        <v>0</v>
      </c>
      <c r="G10" s="4">
        <v>42855</v>
      </c>
      <c r="H10" s="4">
        <v>42835</v>
      </c>
      <c r="I10" s="3">
        <v>-20</v>
      </c>
      <c r="J10" s="3" t="s">
        <v>14</v>
      </c>
      <c r="K10" s="5">
        <f t="shared" si="0"/>
        <v>70.4</v>
      </c>
      <c r="L10" s="5">
        <f t="shared" si="1"/>
        <v>-1408</v>
      </c>
    </row>
    <row r="11" spans="1:12" ht="12.75">
      <c r="A11" s="2" t="s">
        <v>12</v>
      </c>
      <c r="B11" s="3" t="s">
        <v>22</v>
      </c>
      <c r="C11" s="4">
        <v>42825</v>
      </c>
      <c r="D11" s="5">
        <v>105.8</v>
      </c>
      <c r="E11" s="5">
        <v>23.28</v>
      </c>
      <c r="F11" s="5">
        <v>0</v>
      </c>
      <c r="G11" s="4">
        <v>42855</v>
      </c>
      <c r="H11" s="4">
        <v>42846</v>
      </c>
      <c r="I11" s="3">
        <v>-9</v>
      </c>
      <c r="J11" s="3" t="s">
        <v>14</v>
      </c>
      <c r="K11" s="5">
        <f t="shared" si="0"/>
        <v>105.8</v>
      </c>
      <c r="L11" s="5">
        <f t="shared" si="1"/>
        <v>-952.1999999999999</v>
      </c>
    </row>
    <row r="12" spans="1:12" ht="12.75">
      <c r="A12" s="2" t="s">
        <v>12</v>
      </c>
      <c r="B12" s="3" t="s">
        <v>23</v>
      </c>
      <c r="C12" s="4">
        <v>42825</v>
      </c>
      <c r="D12" s="5">
        <v>1309.09</v>
      </c>
      <c r="E12" s="5">
        <v>130.91</v>
      </c>
      <c r="F12" s="5">
        <v>0</v>
      </c>
      <c r="G12" s="4">
        <v>42873</v>
      </c>
      <c r="H12" s="4">
        <v>42846</v>
      </c>
      <c r="I12" s="3">
        <v>-27</v>
      </c>
      <c r="J12" s="3" t="s">
        <v>14</v>
      </c>
      <c r="K12" s="5">
        <f t="shared" si="0"/>
        <v>1309.09</v>
      </c>
      <c r="L12" s="5">
        <f t="shared" si="1"/>
        <v>-35345.43</v>
      </c>
    </row>
    <row r="13" spans="1:12" ht="12.75">
      <c r="A13" s="2" t="s">
        <v>12</v>
      </c>
      <c r="B13" s="3" t="s">
        <v>24</v>
      </c>
      <c r="C13" s="4">
        <v>42825</v>
      </c>
      <c r="D13" s="5">
        <v>254.54</v>
      </c>
      <c r="E13" s="5">
        <v>25.46</v>
      </c>
      <c r="F13" s="5">
        <v>0</v>
      </c>
      <c r="G13" s="4">
        <v>42873</v>
      </c>
      <c r="H13" s="4">
        <v>42846</v>
      </c>
      <c r="I13" s="3">
        <v>-27</v>
      </c>
      <c r="J13" s="3" t="s">
        <v>14</v>
      </c>
      <c r="K13" s="5">
        <f t="shared" si="0"/>
        <v>254.54</v>
      </c>
      <c r="L13" s="5">
        <f t="shared" si="1"/>
        <v>-6872.58</v>
      </c>
    </row>
    <row r="14" spans="1:12" ht="12.75">
      <c r="A14" s="2" t="s">
        <v>12</v>
      </c>
      <c r="B14" s="3" t="s">
        <v>25</v>
      </c>
      <c r="C14" s="4">
        <v>42832</v>
      </c>
      <c r="D14" s="5">
        <v>1985</v>
      </c>
      <c r="E14" s="5">
        <v>0</v>
      </c>
      <c r="F14" s="5">
        <v>0</v>
      </c>
      <c r="G14" s="4">
        <v>42881</v>
      </c>
      <c r="H14" s="4">
        <v>42851</v>
      </c>
      <c r="I14" s="3">
        <v>-30</v>
      </c>
      <c r="J14" s="3" t="s">
        <v>26</v>
      </c>
      <c r="K14" s="5">
        <f t="shared" si="0"/>
        <v>1985</v>
      </c>
      <c r="L14" s="5">
        <f t="shared" si="1"/>
        <v>-59550</v>
      </c>
    </row>
    <row r="15" spans="1:12" ht="12.75">
      <c r="A15" s="2" t="s">
        <v>12</v>
      </c>
      <c r="B15" s="3" t="s">
        <v>27</v>
      </c>
      <c r="C15" s="4">
        <v>42846</v>
      </c>
      <c r="D15" s="5">
        <v>34.56</v>
      </c>
      <c r="E15" s="5">
        <v>0</v>
      </c>
      <c r="F15" s="5">
        <v>0</v>
      </c>
      <c r="G15" s="4">
        <v>42876</v>
      </c>
      <c r="H15" s="4">
        <v>42851</v>
      </c>
      <c r="I15" s="3">
        <v>-25</v>
      </c>
      <c r="J15" s="3" t="s">
        <v>26</v>
      </c>
      <c r="K15" s="5">
        <f t="shared" si="0"/>
        <v>34.56</v>
      </c>
      <c r="L15" s="5">
        <f t="shared" si="1"/>
        <v>-864</v>
      </c>
    </row>
    <row r="16" spans="1:12" ht="12.75">
      <c r="A16" s="2" t="s">
        <v>12</v>
      </c>
      <c r="B16" s="3" t="s">
        <v>28</v>
      </c>
      <c r="C16" s="4">
        <v>42858</v>
      </c>
      <c r="D16" s="5">
        <v>692.46</v>
      </c>
      <c r="E16" s="5">
        <v>66.04</v>
      </c>
      <c r="F16" s="5">
        <v>0</v>
      </c>
      <c r="G16" s="4">
        <v>42888</v>
      </c>
      <c r="H16" s="4">
        <v>42863</v>
      </c>
      <c r="I16" s="3">
        <v>-25</v>
      </c>
      <c r="J16" s="3" t="s">
        <v>14</v>
      </c>
      <c r="K16" s="5">
        <f t="shared" si="0"/>
        <v>692.46</v>
      </c>
      <c r="L16" s="5">
        <f t="shared" si="1"/>
        <v>-17311.5</v>
      </c>
    </row>
    <row r="17" spans="1:12" ht="12.75">
      <c r="A17" s="2" t="s">
        <v>12</v>
      </c>
      <c r="B17" s="3" t="s">
        <v>29</v>
      </c>
      <c r="C17" s="4">
        <v>42843</v>
      </c>
      <c r="D17" s="5">
        <v>2162</v>
      </c>
      <c r="E17" s="5">
        <v>0</v>
      </c>
      <c r="F17" s="5">
        <v>-423.53</v>
      </c>
      <c r="G17" s="4">
        <v>42886</v>
      </c>
      <c r="H17" s="4">
        <v>42866</v>
      </c>
      <c r="I17" s="3">
        <v>-20</v>
      </c>
      <c r="J17" s="3" t="s">
        <v>26</v>
      </c>
      <c r="K17" s="5">
        <f t="shared" si="0"/>
        <v>1738.47</v>
      </c>
      <c r="L17" s="5">
        <f t="shared" si="1"/>
        <v>-34769.4</v>
      </c>
    </row>
    <row r="18" spans="1:12" ht="12.75">
      <c r="A18" s="2" t="s">
        <v>12</v>
      </c>
      <c r="B18" s="3" t="s">
        <v>30</v>
      </c>
      <c r="C18" s="4">
        <v>42853</v>
      </c>
      <c r="D18" s="5">
        <v>2150.88</v>
      </c>
      <c r="E18" s="5">
        <v>473.19</v>
      </c>
      <c r="F18" s="5">
        <v>0</v>
      </c>
      <c r="G18" s="4">
        <v>42886</v>
      </c>
      <c r="H18" s="4">
        <v>42863</v>
      </c>
      <c r="I18" s="3">
        <v>-23</v>
      </c>
      <c r="J18" s="3" t="s">
        <v>14</v>
      </c>
      <c r="K18" s="5">
        <f t="shared" si="0"/>
        <v>2150.88</v>
      </c>
      <c r="L18" s="5">
        <f t="shared" si="1"/>
        <v>-49470.240000000005</v>
      </c>
    </row>
    <row r="19" spans="1:12" ht="12.75">
      <c r="A19" s="2" t="s">
        <v>12</v>
      </c>
      <c r="B19" s="3" t="s">
        <v>31</v>
      </c>
      <c r="C19" s="4">
        <v>42852</v>
      </c>
      <c r="D19" s="5">
        <v>163.64</v>
      </c>
      <c r="E19" s="5">
        <v>16.36</v>
      </c>
      <c r="F19" s="5">
        <v>0</v>
      </c>
      <c r="G19" s="4">
        <v>42893</v>
      </c>
      <c r="H19" s="4">
        <v>42905</v>
      </c>
      <c r="I19" s="3">
        <v>12</v>
      </c>
      <c r="J19" s="3" t="s">
        <v>26</v>
      </c>
      <c r="K19" s="5">
        <f t="shared" si="0"/>
        <v>180</v>
      </c>
      <c r="L19" s="5">
        <f t="shared" si="1"/>
        <v>2160</v>
      </c>
    </row>
    <row r="20" spans="1:12" ht="12.75">
      <c r="A20" s="2" t="s">
        <v>12</v>
      </c>
      <c r="B20" s="3" t="s">
        <v>32</v>
      </c>
      <c r="C20" s="4">
        <v>42855</v>
      </c>
      <c r="D20" s="5">
        <v>8037.36</v>
      </c>
      <c r="E20" s="5">
        <v>1768.22</v>
      </c>
      <c r="F20" s="5">
        <v>0</v>
      </c>
      <c r="G20" s="4">
        <v>42885</v>
      </c>
      <c r="H20" s="4">
        <v>42863</v>
      </c>
      <c r="I20" s="3">
        <v>-22</v>
      </c>
      <c r="J20" s="3" t="s">
        <v>14</v>
      </c>
      <c r="K20" s="5">
        <f t="shared" si="0"/>
        <v>8037.36</v>
      </c>
      <c r="L20" s="5">
        <f t="shared" si="1"/>
        <v>-176821.91999999998</v>
      </c>
    </row>
    <row r="21" spans="1:12" ht="12.75">
      <c r="A21" s="2" t="s">
        <v>12</v>
      </c>
      <c r="B21" s="3" t="s">
        <v>33</v>
      </c>
      <c r="C21" s="4">
        <v>42855</v>
      </c>
      <c r="D21" s="5">
        <v>177.14</v>
      </c>
      <c r="E21" s="5">
        <v>8.86</v>
      </c>
      <c r="F21" s="5">
        <v>0</v>
      </c>
      <c r="G21" s="4">
        <v>42855</v>
      </c>
      <c r="H21" s="4">
        <v>42863</v>
      </c>
      <c r="I21" s="3">
        <v>8</v>
      </c>
      <c r="J21" s="3" t="s">
        <v>14</v>
      </c>
      <c r="K21" s="5">
        <f t="shared" si="0"/>
        <v>177.14</v>
      </c>
      <c r="L21" s="5">
        <f t="shared" si="1"/>
        <v>1417.12</v>
      </c>
    </row>
    <row r="22" spans="1:12" ht="12.75">
      <c r="A22" s="2" t="s">
        <v>12</v>
      </c>
      <c r="B22" s="3" t="s">
        <v>34</v>
      </c>
      <c r="C22" s="4">
        <v>42859</v>
      </c>
      <c r="D22" s="5">
        <v>760.01</v>
      </c>
      <c r="E22" s="5">
        <v>72.49</v>
      </c>
      <c r="F22" s="5">
        <v>0</v>
      </c>
      <c r="G22" s="4">
        <v>42889</v>
      </c>
      <c r="H22" s="4">
        <v>42863</v>
      </c>
      <c r="I22" s="3">
        <v>-26</v>
      </c>
      <c r="J22" s="3" t="s">
        <v>14</v>
      </c>
      <c r="K22" s="5">
        <f t="shared" si="0"/>
        <v>760.01</v>
      </c>
      <c r="L22" s="5">
        <f t="shared" si="1"/>
        <v>-19760.26</v>
      </c>
    </row>
    <row r="23" spans="1:12" ht="12.75">
      <c r="A23" s="2" t="s">
        <v>12</v>
      </c>
      <c r="B23" s="3" t="s">
        <v>35</v>
      </c>
      <c r="C23" s="4">
        <v>42864</v>
      </c>
      <c r="D23" s="5">
        <v>148</v>
      </c>
      <c r="E23" s="5">
        <v>32.56</v>
      </c>
      <c r="F23" s="5">
        <v>0</v>
      </c>
      <c r="G23" s="4">
        <v>42894</v>
      </c>
      <c r="H23" s="4">
        <v>42871</v>
      </c>
      <c r="I23" s="3">
        <v>-23</v>
      </c>
      <c r="J23" s="3" t="s">
        <v>14</v>
      </c>
      <c r="K23" s="5">
        <f t="shared" si="0"/>
        <v>148</v>
      </c>
      <c r="L23" s="5">
        <f t="shared" si="1"/>
        <v>-3404</v>
      </c>
    </row>
    <row r="24" spans="1:12" ht="12.75">
      <c r="A24" s="2" t="s">
        <v>12</v>
      </c>
      <c r="B24" s="3" t="s">
        <v>36</v>
      </c>
      <c r="C24" s="4">
        <v>42853</v>
      </c>
      <c r="D24" s="5">
        <v>4864</v>
      </c>
      <c r="E24" s="5">
        <v>0</v>
      </c>
      <c r="F24" s="5">
        <v>-837</v>
      </c>
      <c r="G24" s="4">
        <v>42883</v>
      </c>
      <c r="H24" s="4">
        <v>42887</v>
      </c>
      <c r="I24" s="3">
        <v>4</v>
      </c>
      <c r="J24" s="3" t="s">
        <v>26</v>
      </c>
      <c r="K24" s="5">
        <f t="shared" si="0"/>
        <v>4027</v>
      </c>
      <c r="L24" s="5">
        <f t="shared" si="1"/>
        <v>16108</v>
      </c>
    </row>
    <row r="25" spans="1:12" ht="12.75">
      <c r="A25" s="2" t="s">
        <v>12</v>
      </c>
      <c r="B25" s="3" t="s">
        <v>36</v>
      </c>
      <c r="C25" s="4">
        <v>42853</v>
      </c>
      <c r="D25" s="5">
        <v>4864</v>
      </c>
      <c r="E25" s="5">
        <v>0</v>
      </c>
      <c r="F25" s="5">
        <v>-837</v>
      </c>
      <c r="G25" s="4">
        <v>42883</v>
      </c>
      <c r="H25" s="4">
        <v>42887</v>
      </c>
      <c r="I25" s="3">
        <v>4</v>
      </c>
      <c r="J25" s="3" t="s">
        <v>26</v>
      </c>
      <c r="K25" s="5">
        <f t="shared" si="0"/>
        <v>4027</v>
      </c>
      <c r="L25" s="5">
        <f t="shared" si="1"/>
        <v>16108</v>
      </c>
    </row>
    <row r="26" spans="1:12" ht="12.75">
      <c r="A26" s="2" t="s">
        <v>12</v>
      </c>
      <c r="B26" s="3" t="s">
        <v>37</v>
      </c>
      <c r="C26" s="4">
        <v>42855</v>
      </c>
      <c r="D26" s="5">
        <v>70.4</v>
      </c>
      <c r="E26" s="5">
        <v>15.49</v>
      </c>
      <c r="F26" s="5">
        <v>0</v>
      </c>
      <c r="G26" s="4">
        <v>42886</v>
      </c>
      <c r="H26" s="4">
        <v>42871</v>
      </c>
      <c r="I26" s="3">
        <v>-15</v>
      </c>
      <c r="J26" s="3" t="s">
        <v>14</v>
      </c>
      <c r="K26" s="5">
        <f t="shared" si="0"/>
        <v>70.4</v>
      </c>
      <c r="L26" s="5">
        <f t="shared" si="1"/>
        <v>-1056</v>
      </c>
    </row>
    <row r="27" spans="1:12" ht="12.75">
      <c r="A27" s="2" t="s">
        <v>12</v>
      </c>
      <c r="B27" s="3" t="s">
        <v>38</v>
      </c>
      <c r="C27" s="4">
        <v>42853</v>
      </c>
      <c r="D27" s="5">
        <v>4645.45</v>
      </c>
      <c r="E27" s="5">
        <v>464.55</v>
      </c>
      <c r="F27" s="5">
        <v>0</v>
      </c>
      <c r="G27" s="4">
        <v>42883</v>
      </c>
      <c r="H27" s="4">
        <v>42871</v>
      </c>
      <c r="I27" s="3">
        <v>-12</v>
      </c>
      <c r="J27" s="3" t="s">
        <v>14</v>
      </c>
      <c r="K27" s="5">
        <f t="shared" si="0"/>
        <v>4645.45</v>
      </c>
      <c r="L27" s="5">
        <f t="shared" si="1"/>
        <v>-55745.399999999994</v>
      </c>
    </row>
    <row r="28" spans="1:12" ht="12.75">
      <c r="A28" s="2" t="s">
        <v>12</v>
      </c>
      <c r="B28" s="3" t="s">
        <v>39</v>
      </c>
      <c r="C28" s="4">
        <v>42865</v>
      </c>
      <c r="D28" s="5">
        <v>392.87</v>
      </c>
      <c r="E28" s="5">
        <v>86.43</v>
      </c>
      <c r="F28" s="5">
        <v>0</v>
      </c>
      <c r="G28" s="4">
        <v>42896</v>
      </c>
      <c r="H28" s="4">
        <v>42871</v>
      </c>
      <c r="I28" s="3">
        <v>-25</v>
      </c>
      <c r="J28" s="3" t="s">
        <v>14</v>
      </c>
      <c r="K28" s="5">
        <f t="shared" si="0"/>
        <v>392.87</v>
      </c>
      <c r="L28" s="5">
        <f t="shared" si="1"/>
        <v>-9821.75</v>
      </c>
    </row>
    <row r="29" spans="1:12" ht="12.75">
      <c r="A29" s="2" t="s">
        <v>12</v>
      </c>
      <c r="B29" s="3" t="s">
        <v>40</v>
      </c>
      <c r="C29" s="4">
        <v>42864</v>
      </c>
      <c r="D29" s="5">
        <v>231</v>
      </c>
      <c r="E29" s="5">
        <v>0</v>
      </c>
      <c r="F29" s="5">
        <v>0</v>
      </c>
      <c r="G29" s="4">
        <v>42895</v>
      </c>
      <c r="H29" s="4">
        <v>42887</v>
      </c>
      <c r="I29" s="3">
        <v>-8</v>
      </c>
      <c r="J29" s="3" t="s">
        <v>26</v>
      </c>
      <c r="K29" s="5">
        <f t="shared" si="0"/>
        <v>231</v>
      </c>
      <c r="L29" s="5">
        <f t="shared" si="1"/>
        <v>-1848</v>
      </c>
    </row>
    <row r="30" spans="1:12" ht="12.75">
      <c r="A30" s="2" t="s">
        <v>12</v>
      </c>
      <c r="B30" s="3" t="s">
        <v>41</v>
      </c>
      <c r="C30" s="4">
        <v>42864</v>
      </c>
      <c r="D30" s="5">
        <v>350</v>
      </c>
      <c r="E30" s="5">
        <v>77</v>
      </c>
      <c r="F30" s="5">
        <v>0</v>
      </c>
      <c r="G30" s="4">
        <v>42901</v>
      </c>
      <c r="H30" s="4">
        <v>42871</v>
      </c>
      <c r="I30" s="3">
        <v>-30</v>
      </c>
      <c r="J30" s="3" t="s">
        <v>14</v>
      </c>
      <c r="K30" s="5">
        <f t="shared" si="0"/>
        <v>350</v>
      </c>
      <c r="L30" s="5">
        <f t="shared" si="1"/>
        <v>-10500</v>
      </c>
    </row>
    <row r="31" spans="1:12" ht="12.75">
      <c r="A31" s="2" t="s">
        <v>12</v>
      </c>
      <c r="B31" s="3" t="s">
        <v>42</v>
      </c>
      <c r="C31" s="4">
        <v>42867</v>
      </c>
      <c r="D31" s="5">
        <v>327.82</v>
      </c>
      <c r="E31" s="5">
        <v>72.12</v>
      </c>
      <c r="F31" s="5">
        <v>0</v>
      </c>
      <c r="G31" s="4">
        <v>42901</v>
      </c>
      <c r="H31" s="4">
        <v>42871</v>
      </c>
      <c r="I31" s="3">
        <v>-30</v>
      </c>
      <c r="J31" s="3" t="s">
        <v>14</v>
      </c>
      <c r="K31" s="5">
        <f t="shared" si="0"/>
        <v>327.82</v>
      </c>
      <c r="L31" s="5">
        <f t="shared" si="1"/>
        <v>-9834.6</v>
      </c>
    </row>
    <row r="32" spans="1:12" ht="12.75">
      <c r="A32" s="2" t="s">
        <v>12</v>
      </c>
      <c r="B32" s="3" t="s">
        <v>43</v>
      </c>
      <c r="C32" s="4">
        <v>42871</v>
      </c>
      <c r="D32" s="5">
        <v>95.24</v>
      </c>
      <c r="E32" s="5">
        <v>4.76</v>
      </c>
      <c r="F32" s="5">
        <v>0</v>
      </c>
      <c r="G32" s="4">
        <v>42946</v>
      </c>
      <c r="H32" s="4">
        <v>42877</v>
      </c>
      <c r="I32" s="3">
        <v>-69</v>
      </c>
      <c r="J32" s="3" t="s">
        <v>14</v>
      </c>
      <c r="K32" s="5">
        <f t="shared" si="0"/>
        <v>95.24</v>
      </c>
      <c r="L32" s="5">
        <f t="shared" si="1"/>
        <v>-6571.5599999999995</v>
      </c>
    </row>
    <row r="33" spans="1:12" ht="12.75">
      <c r="A33" s="2" t="s">
        <v>12</v>
      </c>
      <c r="B33" s="3" t="s">
        <v>44</v>
      </c>
      <c r="C33" s="4">
        <v>42871</v>
      </c>
      <c r="D33" s="5">
        <v>95.24</v>
      </c>
      <c r="E33" s="5">
        <v>4.76</v>
      </c>
      <c r="F33" s="5">
        <v>0</v>
      </c>
      <c r="G33" s="4">
        <v>42946</v>
      </c>
      <c r="H33" s="4">
        <v>42877</v>
      </c>
      <c r="I33" s="3">
        <v>-69</v>
      </c>
      <c r="J33" s="3" t="s">
        <v>14</v>
      </c>
      <c r="K33" s="5">
        <f t="shared" si="0"/>
        <v>95.24</v>
      </c>
      <c r="L33" s="5">
        <f t="shared" si="1"/>
        <v>-6571.5599999999995</v>
      </c>
    </row>
    <row r="34" spans="1:12" ht="12.75">
      <c r="A34" s="2" t="s">
        <v>12</v>
      </c>
      <c r="B34" s="3" t="s">
        <v>45</v>
      </c>
      <c r="C34" s="4">
        <v>42873</v>
      </c>
      <c r="D34" s="5">
        <v>162.86</v>
      </c>
      <c r="E34" s="5">
        <v>8.14</v>
      </c>
      <c r="F34" s="5">
        <v>0</v>
      </c>
      <c r="G34" s="4">
        <v>42946</v>
      </c>
      <c r="H34" s="4">
        <v>42877</v>
      </c>
      <c r="I34" s="3">
        <v>-69</v>
      </c>
      <c r="J34" s="3" t="s">
        <v>14</v>
      </c>
      <c r="K34" s="5">
        <f t="shared" si="0"/>
        <v>162.86</v>
      </c>
      <c r="L34" s="5">
        <f t="shared" si="1"/>
        <v>-11237.34</v>
      </c>
    </row>
    <row r="35" spans="1:12" ht="12.75">
      <c r="A35" s="2" t="s">
        <v>12</v>
      </c>
      <c r="B35" s="3" t="s">
        <v>46</v>
      </c>
      <c r="C35" s="4">
        <v>42877</v>
      </c>
      <c r="D35" s="5">
        <v>1380</v>
      </c>
      <c r="E35" s="5">
        <v>0</v>
      </c>
      <c r="F35" s="5">
        <v>0</v>
      </c>
      <c r="G35" s="4">
        <v>42916</v>
      </c>
      <c r="H35" s="4">
        <v>42885</v>
      </c>
      <c r="I35" s="3">
        <v>-31</v>
      </c>
      <c r="J35" s="3" t="s">
        <v>26</v>
      </c>
      <c r="K35" s="5">
        <f aca="true" t="shared" si="2" ref="K35:K54">IF(J35="N",SUM(D35,E35,F35),SUM(D35,F35))</f>
        <v>1380</v>
      </c>
      <c r="L35" s="5">
        <f aca="true" t="shared" si="3" ref="L35:L54">PRODUCT(I35,K35)</f>
        <v>-42780</v>
      </c>
    </row>
    <row r="36" spans="1:12" ht="12.75">
      <c r="A36" s="2" t="s">
        <v>12</v>
      </c>
      <c r="B36" s="3" t="s">
        <v>47</v>
      </c>
      <c r="C36" s="4">
        <v>42880</v>
      </c>
      <c r="D36" s="5">
        <v>1380</v>
      </c>
      <c r="E36" s="5">
        <v>0</v>
      </c>
      <c r="F36" s="5">
        <v>0</v>
      </c>
      <c r="G36" s="4">
        <v>42914</v>
      </c>
      <c r="H36" s="4">
        <v>42885</v>
      </c>
      <c r="I36" s="3">
        <v>-29</v>
      </c>
      <c r="J36" s="3" t="s">
        <v>26</v>
      </c>
      <c r="K36" s="5">
        <f t="shared" si="2"/>
        <v>1380</v>
      </c>
      <c r="L36" s="5">
        <f t="shared" si="3"/>
        <v>-40020</v>
      </c>
    </row>
    <row r="37" spans="1:12" ht="12.75">
      <c r="A37" s="2" t="s">
        <v>12</v>
      </c>
      <c r="B37" s="3" t="s">
        <v>48</v>
      </c>
      <c r="C37" s="4">
        <v>42878</v>
      </c>
      <c r="D37" s="5">
        <v>50</v>
      </c>
      <c r="E37" s="5">
        <v>11</v>
      </c>
      <c r="F37" s="5">
        <v>0</v>
      </c>
      <c r="G37" s="4">
        <v>42916</v>
      </c>
      <c r="H37" s="4">
        <v>42885</v>
      </c>
      <c r="I37" s="3">
        <v>-31</v>
      </c>
      <c r="J37" s="3" t="s">
        <v>14</v>
      </c>
      <c r="K37" s="5">
        <f t="shared" si="2"/>
        <v>50</v>
      </c>
      <c r="L37" s="5">
        <f t="shared" si="3"/>
        <v>-1550</v>
      </c>
    </row>
    <row r="38" spans="1:12" ht="12.75">
      <c r="A38" s="2" t="s">
        <v>12</v>
      </c>
      <c r="B38" s="3" t="s">
        <v>49</v>
      </c>
      <c r="C38" s="4">
        <v>42880</v>
      </c>
      <c r="D38" s="5">
        <v>360</v>
      </c>
      <c r="E38" s="5">
        <v>79.2</v>
      </c>
      <c r="F38" s="5">
        <v>0</v>
      </c>
      <c r="G38" s="4">
        <v>42910</v>
      </c>
      <c r="H38" s="4">
        <v>42901</v>
      </c>
      <c r="I38" s="3">
        <v>-9</v>
      </c>
      <c r="J38" s="3" t="s">
        <v>14</v>
      </c>
      <c r="K38" s="5">
        <f t="shared" si="2"/>
        <v>360</v>
      </c>
      <c r="L38" s="5">
        <f t="shared" si="3"/>
        <v>-3240</v>
      </c>
    </row>
    <row r="39" spans="1:12" ht="12.75">
      <c r="A39" s="2" t="s">
        <v>12</v>
      </c>
      <c r="B39" s="3" t="s">
        <v>50</v>
      </c>
      <c r="C39" s="4">
        <v>42877</v>
      </c>
      <c r="D39" s="5">
        <v>338.28</v>
      </c>
      <c r="E39" s="5">
        <v>74.42</v>
      </c>
      <c r="F39" s="5">
        <v>0</v>
      </c>
      <c r="G39" s="4">
        <v>42908</v>
      </c>
      <c r="H39" s="4">
        <v>42885</v>
      </c>
      <c r="I39" s="3">
        <v>-23</v>
      </c>
      <c r="J39" s="3" t="s">
        <v>14</v>
      </c>
      <c r="K39" s="5">
        <f t="shared" si="2"/>
        <v>338.28</v>
      </c>
      <c r="L39" s="5">
        <f t="shared" si="3"/>
        <v>-7780.44</v>
      </c>
    </row>
    <row r="40" spans="1:12" ht="12.75">
      <c r="A40" s="2" t="s">
        <v>12</v>
      </c>
      <c r="B40" s="3" t="s">
        <v>51</v>
      </c>
      <c r="C40" s="4">
        <v>42880</v>
      </c>
      <c r="D40" s="5">
        <v>650</v>
      </c>
      <c r="E40" s="5">
        <v>143</v>
      </c>
      <c r="F40" s="5">
        <v>0</v>
      </c>
      <c r="G40" s="4">
        <v>42947</v>
      </c>
      <c r="H40" s="4">
        <v>42885</v>
      </c>
      <c r="I40" s="3">
        <v>-62</v>
      </c>
      <c r="J40" s="3" t="s">
        <v>14</v>
      </c>
      <c r="K40" s="5">
        <f t="shared" si="2"/>
        <v>650</v>
      </c>
      <c r="L40" s="5">
        <f t="shared" si="3"/>
        <v>-40300</v>
      </c>
    </row>
    <row r="41" spans="1:12" ht="12.75">
      <c r="A41" s="2" t="s">
        <v>12</v>
      </c>
      <c r="B41" s="3" t="s">
        <v>52</v>
      </c>
      <c r="C41" s="4">
        <v>42882</v>
      </c>
      <c r="D41" s="5">
        <v>302</v>
      </c>
      <c r="E41" s="5">
        <v>0</v>
      </c>
      <c r="F41" s="5">
        <v>0</v>
      </c>
      <c r="G41" s="4">
        <v>42922</v>
      </c>
      <c r="H41" s="4">
        <v>42893</v>
      </c>
      <c r="I41" s="3">
        <v>-29</v>
      </c>
      <c r="J41" s="3" t="s">
        <v>26</v>
      </c>
      <c r="K41" s="5">
        <f t="shared" si="2"/>
        <v>302</v>
      </c>
      <c r="L41" s="5">
        <f t="shared" si="3"/>
        <v>-8758</v>
      </c>
    </row>
    <row r="42" spans="1:12" ht="12.75">
      <c r="A42" s="2" t="s">
        <v>12</v>
      </c>
      <c r="B42" s="3" t="s">
        <v>53</v>
      </c>
      <c r="C42" s="4">
        <v>42886</v>
      </c>
      <c r="D42" s="5">
        <v>70.4</v>
      </c>
      <c r="E42" s="5">
        <v>15.49</v>
      </c>
      <c r="F42" s="5">
        <v>0</v>
      </c>
      <c r="G42" s="4">
        <v>42916</v>
      </c>
      <c r="H42" s="4">
        <v>42895</v>
      </c>
      <c r="I42" s="3">
        <v>-21</v>
      </c>
      <c r="J42" s="3" t="s">
        <v>14</v>
      </c>
      <c r="K42" s="5">
        <f t="shared" si="2"/>
        <v>70.4</v>
      </c>
      <c r="L42" s="5">
        <f t="shared" si="3"/>
        <v>-1478.4</v>
      </c>
    </row>
    <row r="43" spans="1:12" ht="12.75">
      <c r="A43" s="2" t="s">
        <v>12</v>
      </c>
      <c r="B43" s="3" t="s">
        <v>54</v>
      </c>
      <c r="C43" s="4">
        <v>42886</v>
      </c>
      <c r="D43" s="5">
        <v>70.4</v>
      </c>
      <c r="E43" s="5">
        <v>15.49</v>
      </c>
      <c r="F43" s="5">
        <v>0</v>
      </c>
      <c r="G43" s="4">
        <v>42916</v>
      </c>
      <c r="H43" s="4">
        <v>42895</v>
      </c>
      <c r="I43" s="3">
        <v>-21</v>
      </c>
      <c r="J43" s="3" t="s">
        <v>14</v>
      </c>
      <c r="K43" s="5">
        <f t="shared" si="2"/>
        <v>70.4</v>
      </c>
      <c r="L43" s="5">
        <f t="shared" si="3"/>
        <v>-1478.4</v>
      </c>
    </row>
    <row r="44" spans="1:12" ht="12.75">
      <c r="A44" s="2" t="s">
        <v>12</v>
      </c>
      <c r="B44" s="3" t="s">
        <v>55</v>
      </c>
      <c r="C44" s="4">
        <v>42886</v>
      </c>
      <c r="D44" s="5">
        <v>70.4</v>
      </c>
      <c r="E44" s="5">
        <v>15.49</v>
      </c>
      <c r="F44" s="5">
        <v>0</v>
      </c>
      <c r="G44" s="4">
        <v>42916</v>
      </c>
      <c r="H44" s="4">
        <v>42895</v>
      </c>
      <c r="I44" s="3">
        <v>-21</v>
      </c>
      <c r="J44" s="3" t="s">
        <v>14</v>
      </c>
      <c r="K44" s="5">
        <f t="shared" si="2"/>
        <v>70.4</v>
      </c>
      <c r="L44" s="5">
        <f t="shared" si="3"/>
        <v>-1478.4</v>
      </c>
    </row>
    <row r="45" spans="1:12" ht="12.75">
      <c r="A45" s="2" t="s">
        <v>12</v>
      </c>
      <c r="B45" s="3" t="s">
        <v>56</v>
      </c>
      <c r="C45" s="4">
        <v>42886</v>
      </c>
      <c r="D45" s="5">
        <v>70.4</v>
      </c>
      <c r="E45" s="5">
        <v>15.49</v>
      </c>
      <c r="F45" s="5">
        <v>0</v>
      </c>
      <c r="G45" s="4">
        <v>42916</v>
      </c>
      <c r="H45" s="4">
        <v>42895</v>
      </c>
      <c r="I45" s="3">
        <v>-21</v>
      </c>
      <c r="J45" s="3" t="s">
        <v>14</v>
      </c>
      <c r="K45" s="5">
        <f t="shared" si="2"/>
        <v>70.4</v>
      </c>
      <c r="L45" s="5">
        <f t="shared" si="3"/>
        <v>-1478.4</v>
      </c>
    </row>
    <row r="46" spans="1:12" ht="12.75">
      <c r="A46" s="2" t="s">
        <v>12</v>
      </c>
      <c r="B46" s="3" t="s">
        <v>57</v>
      </c>
      <c r="C46" s="4">
        <v>42886</v>
      </c>
      <c r="D46" s="5">
        <v>2049.18</v>
      </c>
      <c r="E46" s="5">
        <v>450.82</v>
      </c>
      <c r="F46" s="5">
        <v>0</v>
      </c>
      <c r="G46" s="4">
        <v>42928</v>
      </c>
      <c r="H46" s="4">
        <v>42901</v>
      </c>
      <c r="I46" s="3">
        <v>-27</v>
      </c>
      <c r="J46" s="3" t="s">
        <v>26</v>
      </c>
      <c r="K46" s="5">
        <f t="shared" si="2"/>
        <v>2500</v>
      </c>
      <c r="L46" s="5">
        <f t="shared" si="3"/>
        <v>-67500</v>
      </c>
    </row>
    <row r="47" spans="1:12" ht="12.75">
      <c r="A47" s="2" t="s">
        <v>12</v>
      </c>
      <c r="B47" s="3" t="s">
        <v>58</v>
      </c>
      <c r="C47" s="4">
        <v>42898</v>
      </c>
      <c r="D47" s="5">
        <v>1407.6</v>
      </c>
      <c r="E47" s="5">
        <v>0</v>
      </c>
      <c r="F47" s="5">
        <v>-276</v>
      </c>
      <c r="G47" s="4">
        <v>42928</v>
      </c>
      <c r="H47" s="4">
        <v>42906</v>
      </c>
      <c r="I47" s="3">
        <v>-22</v>
      </c>
      <c r="J47" s="3" t="s">
        <v>26</v>
      </c>
      <c r="K47" s="5">
        <f t="shared" si="2"/>
        <v>1131.6</v>
      </c>
      <c r="L47" s="5">
        <f t="shared" si="3"/>
        <v>-24895.199999999997</v>
      </c>
    </row>
    <row r="48" spans="1:12" ht="12.75">
      <c r="A48" s="2" t="s">
        <v>12</v>
      </c>
      <c r="B48" s="3" t="s">
        <v>58</v>
      </c>
      <c r="C48" s="4">
        <v>42898</v>
      </c>
      <c r="D48" s="5">
        <v>1407.6</v>
      </c>
      <c r="E48" s="5">
        <v>0</v>
      </c>
      <c r="F48" s="5">
        <v>-276</v>
      </c>
      <c r="G48" s="4">
        <v>42928</v>
      </c>
      <c r="H48" s="4">
        <v>42906</v>
      </c>
      <c r="I48" s="3">
        <v>-22</v>
      </c>
      <c r="J48" s="3" t="s">
        <v>26</v>
      </c>
      <c r="K48" s="5">
        <f t="shared" si="2"/>
        <v>1131.6</v>
      </c>
      <c r="L48" s="5">
        <f t="shared" si="3"/>
        <v>-24895.199999999997</v>
      </c>
    </row>
    <row r="49" spans="1:12" ht="12.75">
      <c r="A49" s="2" t="s">
        <v>12</v>
      </c>
      <c r="B49" s="3" t="s">
        <v>59</v>
      </c>
      <c r="C49" s="4">
        <v>42886</v>
      </c>
      <c r="D49" s="5">
        <v>272.72</v>
      </c>
      <c r="E49" s="5">
        <v>27.28</v>
      </c>
      <c r="F49" s="5">
        <v>0</v>
      </c>
      <c r="G49" s="4">
        <v>42916</v>
      </c>
      <c r="H49" s="4">
        <v>42901</v>
      </c>
      <c r="I49" s="3">
        <v>-15</v>
      </c>
      <c r="J49" s="3" t="s">
        <v>14</v>
      </c>
      <c r="K49" s="5">
        <f t="shared" si="2"/>
        <v>272.72</v>
      </c>
      <c r="L49" s="5">
        <f t="shared" si="3"/>
        <v>-4090.8</v>
      </c>
    </row>
    <row r="50" spans="1:12" ht="12.75">
      <c r="A50" s="2" t="s">
        <v>12</v>
      </c>
      <c r="B50" s="3" t="s">
        <v>60</v>
      </c>
      <c r="C50" s="4">
        <v>42886</v>
      </c>
      <c r="D50" s="5">
        <v>5163.63</v>
      </c>
      <c r="E50" s="5">
        <v>516.37</v>
      </c>
      <c r="F50" s="5">
        <v>0</v>
      </c>
      <c r="G50" s="4">
        <v>42916</v>
      </c>
      <c r="H50" s="4">
        <v>42901</v>
      </c>
      <c r="I50" s="3">
        <v>-15</v>
      </c>
      <c r="J50" s="3" t="s">
        <v>14</v>
      </c>
      <c r="K50" s="5">
        <f t="shared" si="2"/>
        <v>5163.63</v>
      </c>
      <c r="L50" s="5">
        <f t="shared" si="3"/>
        <v>-77454.45</v>
      </c>
    </row>
    <row r="51" spans="1:12" ht="12.75">
      <c r="A51" s="2" t="s">
        <v>12</v>
      </c>
      <c r="B51" s="3" t="s">
        <v>61</v>
      </c>
      <c r="C51" s="4">
        <v>42898</v>
      </c>
      <c r="D51" s="5">
        <v>131.17</v>
      </c>
      <c r="E51" s="5">
        <v>0</v>
      </c>
      <c r="F51" s="5">
        <v>0</v>
      </c>
      <c r="G51" s="4">
        <v>42928</v>
      </c>
      <c r="H51" s="4">
        <v>42901</v>
      </c>
      <c r="I51" s="3">
        <v>-27</v>
      </c>
      <c r="J51" s="3" t="s">
        <v>26</v>
      </c>
      <c r="K51" s="5">
        <f t="shared" si="2"/>
        <v>131.17</v>
      </c>
      <c r="L51" s="5">
        <f t="shared" si="3"/>
        <v>-3541.5899999999997</v>
      </c>
    </row>
    <row r="52" spans="1:12" ht="12.75">
      <c r="A52" s="2" t="s">
        <v>12</v>
      </c>
      <c r="B52" s="3" t="s">
        <v>62</v>
      </c>
      <c r="C52" s="4">
        <v>42901</v>
      </c>
      <c r="D52" s="5">
        <v>400</v>
      </c>
      <c r="E52" s="5">
        <v>0</v>
      </c>
      <c r="F52" s="5">
        <v>0</v>
      </c>
      <c r="G52" s="4">
        <v>42931</v>
      </c>
      <c r="H52" s="4">
        <v>42901</v>
      </c>
      <c r="I52" s="3">
        <v>-30</v>
      </c>
      <c r="J52" s="3" t="s">
        <v>26</v>
      </c>
      <c r="K52" s="5">
        <f t="shared" si="2"/>
        <v>400</v>
      </c>
      <c r="L52" s="5">
        <f t="shared" si="3"/>
        <v>-12000</v>
      </c>
    </row>
    <row r="53" spans="1:12" ht="12.75">
      <c r="A53" s="2" t="s">
        <v>12</v>
      </c>
      <c r="B53" s="3" t="s">
        <v>63</v>
      </c>
      <c r="C53" s="4">
        <v>42886</v>
      </c>
      <c r="D53" s="5">
        <v>7738.14</v>
      </c>
      <c r="E53" s="5">
        <v>1702.4</v>
      </c>
      <c r="F53" s="5">
        <v>0</v>
      </c>
      <c r="G53" s="4">
        <v>42916</v>
      </c>
      <c r="H53" s="4">
        <v>42905</v>
      </c>
      <c r="I53" s="3">
        <v>-11</v>
      </c>
      <c r="J53" s="3" t="s">
        <v>14</v>
      </c>
      <c r="K53" s="5">
        <f t="shared" si="2"/>
        <v>7738.14</v>
      </c>
      <c r="L53" s="5">
        <f t="shared" si="3"/>
        <v>-85119.54000000001</v>
      </c>
    </row>
    <row r="54" spans="1:12" ht="12.75">
      <c r="A54" s="2" t="s">
        <v>12</v>
      </c>
      <c r="B54" s="3" t="s">
        <v>64</v>
      </c>
      <c r="C54" s="4">
        <v>42887</v>
      </c>
      <c r="D54" s="5">
        <v>270</v>
      </c>
      <c r="E54" s="5">
        <v>0</v>
      </c>
      <c r="F54" s="5">
        <v>0</v>
      </c>
      <c r="G54" s="4">
        <v>42917</v>
      </c>
      <c r="H54" s="4">
        <v>42915</v>
      </c>
      <c r="I54" s="3">
        <v>-2</v>
      </c>
      <c r="J54" s="3" t="s">
        <v>26</v>
      </c>
      <c r="K54" s="5">
        <f t="shared" si="2"/>
        <v>270</v>
      </c>
      <c r="L54" s="5">
        <f t="shared" si="3"/>
        <v>-540</v>
      </c>
    </row>
    <row r="55" spans="10:12" ht="15">
      <c r="J55" s="7" t="s">
        <v>65</v>
      </c>
      <c r="K55" s="8">
        <f>SUM(K3:K54)</f>
        <v>65624.68999999999</v>
      </c>
      <c r="L55" s="9">
        <f>SUM(L3:L54)</f>
        <v>-1165401.12</v>
      </c>
    </row>
    <row r="57" spans="2:8" ht="20.25" customHeight="1">
      <c r="B57" s="14" t="s">
        <v>67</v>
      </c>
      <c r="C57" s="14"/>
      <c r="D57" s="14"/>
      <c r="E57" s="14"/>
      <c r="F57" s="14"/>
      <c r="G57" s="15"/>
      <c r="H57" s="6">
        <f>L55/K55</f>
        <v>-17.75857714527871</v>
      </c>
    </row>
    <row r="60" ht="12.75">
      <c r="B60" s="10"/>
    </row>
    <row r="61" spans="1:3" ht="12.75">
      <c r="A61" s="11" t="s">
        <v>66</v>
      </c>
      <c r="B61" s="10"/>
      <c r="C61" s="12"/>
    </row>
    <row r="62" ht="12.75">
      <c r="B62" s="10"/>
    </row>
  </sheetData>
  <mergeCells count="2">
    <mergeCell ref="B1:L1"/>
    <mergeCell ref="B57:G57"/>
  </mergeCells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2017-07-21T07:22:32Z</dcterms:modified>
  <cp:category/>
  <cp:version/>
  <cp:contentType/>
  <cp:contentStatus/>
</cp:coreProperties>
</file>